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0" windowWidth="12195" windowHeight="6855" tabRatio="689" activeTab="1"/>
  </bookViews>
  <sheets>
    <sheet name="INDEX" sheetId="1" r:id="rId1"/>
    <sheet name="4 parties" sheetId="2" r:id="rId2"/>
    <sheet name="TIRAGE PARTIE" sheetId="3" r:id="rId3"/>
    <sheet name="RÉSULTATS" sheetId="4" r:id="rId4"/>
    <sheet name="CALCUL INDMENITÉS" sheetId="5" r:id="rId5"/>
    <sheet name="Mode Emploie" sheetId="6" r:id="rId6"/>
    <sheet name="Listing" sheetId="7" r:id="rId7"/>
    <sheet name="Tampon" sheetId="8" r:id="rId8"/>
    <sheet name="Recap" sheetId="9" r:id="rId9"/>
  </sheets>
  <definedNames>
    <definedName name="label1">'4 parties'!$A$13</definedName>
    <definedName name="_xlnm.Print_Area" localSheetId="8">'Recap'!$B$2:$T$20</definedName>
  </definedNames>
  <calcPr fullCalcOnLoad="1"/>
</workbook>
</file>

<file path=xl/sharedStrings.xml><?xml version="1.0" encoding="utf-8"?>
<sst xmlns="http://schemas.openxmlformats.org/spreadsheetml/2006/main" count="3028" uniqueCount="1187">
  <si>
    <t>N° Equ</t>
  </si>
  <si>
    <t>Pts</t>
  </si>
  <si>
    <t>Res</t>
  </si>
  <si>
    <t>ORGANISATION DE CONCOURS EN 4 PARTIES</t>
  </si>
  <si>
    <t>Classement</t>
  </si>
  <si>
    <t>TIRAGE</t>
  </si>
  <si>
    <t>G - P</t>
  </si>
  <si>
    <t>Points( +  -)</t>
  </si>
  <si>
    <t>RES</t>
  </si>
  <si>
    <t>LÉGENDE</t>
  </si>
  <si>
    <t>Points obtenues</t>
  </si>
  <si>
    <t>Partie Gagnée (1) ou Perdu (0)</t>
  </si>
  <si>
    <t>Nombre de partie Gagnées</t>
  </si>
  <si>
    <t>LIEU</t>
  </si>
  <si>
    <t>DATE</t>
  </si>
  <si>
    <t>1/2 FINALE</t>
  </si>
  <si>
    <t>FINALE</t>
  </si>
  <si>
    <t>AUTEUR: TASTET Roger</t>
  </si>
  <si>
    <t>FONCTIONNEMENT</t>
  </si>
  <si>
    <t>Voir le détail dans l'onglet: MODE D'EMPLOIE</t>
  </si>
  <si>
    <t>Dans le cas d'un nombre imper d'équipes, le score sera de 13 - 7</t>
  </si>
  <si>
    <t>Numéro d'équipe</t>
  </si>
  <si>
    <t>RECHERCHER</t>
  </si>
  <si>
    <t>FONCTIONNEMENT DU LOGICIEL 4 PARTIES 2014</t>
  </si>
  <si>
    <t>LA COMPÉTITION TERMINÉE</t>
  </si>
  <si>
    <t>TIRAGE AU SORT:</t>
  </si>
  <si>
    <t>Les Résultats devront parvenir selon le type de Compétition à:</t>
  </si>
  <si>
    <t>PROMOTION:</t>
  </si>
  <si>
    <t>Au responsable des classements concours</t>
  </si>
  <si>
    <t>VÉTÉRANS:</t>
  </si>
  <si>
    <t>FÉMININ:</t>
  </si>
  <si>
    <t>Auteur du Logiciel:</t>
  </si>
  <si>
    <t>Responsable des classements:</t>
  </si>
  <si>
    <t xml:space="preserve">Responsable de la Commission Féminine </t>
  </si>
  <si>
    <t>TIRAGE DES PARTIES</t>
  </si>
  <si>
    <t>N°</t>
  </si>
  <si>
    <t>protec2012roro</t>
  </si>
  <si>
    <t>CLUB Organisateur:</t>
  </si>
  <si>
    <t>AUTEUR DU LOGICIEL: TASTET Roger</t>
  </si>
  <si>
    <t xml:space="preserve">Il pourra également être utilisé pour organiser d'autres compétitions comme pour le </t>
  </si>
  <si>
    <t>Il est strictement interdit de faire une copie de ce programme et de le diffuser sans l'autorisation</t>
  </si>
  <si>
    <t>de l'Auteur. Sa diffusion est réservée aux clubs affiliés aux COMITÉ de L'Indre F.F.P.J.P.</t>
  </si>
  <si>
    <t>Le COMITÉ DIRECTEUR du CD36 se réserve le droit</t>
  </si>
  <si>
    <t>Nombre Équipes Engagées</t>
  </si>
  <si>
    <t>Total</t>
  </si>
  <si>
    <t>TOTAL à</t>
  </si>
  <si>
    <t xml:space="preserve">TOTAL </t>
  </si>
  <si>
    <t>Encaissé</t>
  </si>
  <si>
    <t>Club</t>
  </si>
  <si>
    <t>Distribué</t>
  </si>
  <si>
    <t>x</t>
  </si>
  <si>
    <t>Plus</t>
  </si>
  <si>
    <t xml:space="preserve">Nombres de Gagnants </t>
  </si>
  <si>
    <t>1er PARTIE</t>
  </si>
  <si>
    <t>X</t>
  </si>
  <si>
    <t>Partie Gagnée =</t>
  </si>
  <si>
    <t>:</t>
  </si>
  <si>
    <t>2 ième PARTIE</t>
  </si>
  <si>
    <t>plus</t>
  </si>
  <si>
    <t>Équipes X</t>
  </si>
  <si>
    <t>3 ième PARTIE</t>
  </si>
  <si>
    <t xml:space="preserve">Équipes X </t>
  </si>
  <si>
    <t>4 ième PARTIE</t>
  </si>
  <si>
    <t>TOTAL</t>
  </si>
  <si>
    <t>1/2 Finale ou</t>
  </si>
  <si>
    <t>Prime offerte aux VAINQUEURS</t>
  </si>
  <si>
    <t>Finale ou</t>
  </si>
  <si>
    <t>Prime offerte aux FINALISTE</t>
  </si>
  <si>
    <t>Cumul Vainqueurs 4 Parties</t>
  </si>
  <si>
    <t>Cumul Finaliste 4 Parties</t>
  </si>
  <si>
    <t>TOTAL REDISTRIBUÉ</t>
  </si>
  <si>
    <t>Équipes</t>
  </si>
  <si>
    <t>PRIME + €</t>
  </si>
  <si>
    <t>Nombres d'Équipes Engagées</t>
  </si>
  <si>
    <t xml:space="preserve">INDEMNITÉS: </t>
  </si>
  <si>
    <t>PAGE RÉSULTAT</t>
  </si>
  <si>
    <t>Comme tous les concours officiels, selon les résultats obtenus et ce sera la même chose pour les Concours</t>
  </si>
  <si>
    <t>FONCTIONNEMENT DU LOGICIEL</t>
  </si>
  <si>
    <t>Les résultats Nbres de Parties gagnées et la différence de points se fait automatiquement.</t>
  </si>
  <si>
    <t>SITE COMITÉ DE L'INDRE:</t>
  </si>
  <si>
    <t>Ce logiciel peut être utilisé pour organiser différents Concours F.F.P.J.P.</t>
  </si>
  <si>
    <t>BOUTON VIDER LA FEUILLE</t>
  </si>
  <si>
    <r>
      <t xml:space="preserve">  </t>
    </r>
    <r>
      <rPr>
        <b/>
        <u val="single"/>
        <sz val="14"/>
        <color indexed="10"/>
        <rFont val="Times New Roman"/>
        <family val="1"/>
      </rPr>
      <t>FAIRE TRÈS ATTENTION</t>
    </r>
    <r>
      <rPr>
        <b/>
        <sz val="14"/>
        <rFont val="Times New Roman"/>
        <family val="1"/>
      </rPr>
      <t xml:space="preserve"> </t>
    </r>
  </si>
  <si>
    <r>
      <t>Calcul des Indemnités et répartition à chaque Partie, voir le tableau</t>
    </r>
    <r>
      <rPr>
        <b/>
        <sz val="12"/>
        <color indexed="12"/>
        <rFont val="Times New Roman"/>
        <family val="1"/>
      </rPr>
      <t>: CALCUL DES INDEMNITÉS</t>
    </r>
  </si>
  <si>
    <t>Une PRIME (sponsor) peut être rajoutée aux mises. (Rajouter dans la cellule PRIME)</t>
  </si>
  <si>
    <t>Toutes les parties gagnées doivent être payées selon le barème du tableau.</t>
  </si>
  <si>
    <t>Au responsable du classement Challenge et au responsable des concours</t>
  </si>
  <si>
    <t xml:space="preserve">Voir aussi sur demande du CD36 à une autre personne ci besion. </t>
  </si>
  <si>
    <t>Rappel: Diffusion de ce logiciel Interdit sans l'autorisation de l'Auteur. TASTET Roger.</t>
  </si>
  <si>
    <t>CONCOURS 4 PARTIES du :</t>
  </si>
  <si>
    <t>N° Equipe</t>
  </si>
  <si>
    <t>N° Licence</t>
  </si>
  <si>
    <t>Nom/Prénom</t>
  </si>
  <si>
    <t>Club/Joueur</t>
  </si>
  <si>
    <t>Pourcentage</t>
  </si>
  <si>
    <t>25</t>
  </si>
  <si>
    <t>Les équipes ayant gagnées les deux premières parties en suivant  seront obligatoirement remboursées de leurs mises.</t>
  </si>
  <si>
    <t>SAUVEGARDE AUTOMATIQUE toutes les 4 saisies de chiffres.</t>
  </si>
  <si>
    <t xml:space="preserve">UN BOUTON couleur vert s'affiche marqué: </t>
  </si>
  <si>
    <t>Enregistré</t>
  </si>
  <si>
    <t>Mettre en surbrillance la partie que vous désirez IMPRIMER: Puis imprimer la sélection.</t>
  </si>
  <si>
    <t>Vous pouvez copier la page, ouvrir Exel et la coller. Enregistrer sous (un nom) puis envoyer que la page.</t>
  </si>
  <si>
    <t>Seules les cellules de couleur Vertes &amp; Jaunes peuvent êtres modifiés</t>
  </si>
  <si>
    <t>RESTE à DISTRIBUER</t>
  </si>
  <si>
    <t xml:space="preserve">  Noms</t>
  </si>
  <si>
    <t xml:space="preserve"> Prénoms</t>
  </si>
  <si>
    <t>Clubs</t>
  </si>
  <si>
    <t>Licence</t>
  </si>
  <si>
    <t>Nom</t>
  </si>
  <si>
    <t>Prenom</t>
  </si>
  <si>
    <t>8 chiffres</t>
  </si>
  <si>
    <t>Noms</t>
  </si>
  <si>
    <t>Prénoms</t>
  </si>
  <si>
    <t xml:space="preserve">F/ M </t>
  </si>
  <si>
    <t>Mohamed</t>
  </si>
  <si>
    <t>M</t>
  </si>
  <si>
    <t>Sophie</t>
  </si>
  <si>
    <t>F</t>
  </si>
  <si>
    <t>ALAPHILIPPE</t>
  </si>
  <si>
    <t>Christian</t>
  </si>
  <si>
    <t>ALINDRE</t>
  </si>
  <si>
    <t>Gilles</t>
  </si>
  <si>
    <t>ARAUJO</t>
  </si>
  <si>
    <t>Lucio</t>
  </si>
  <si>
    <t>ARQUE</t>
  </si>
  <si>
    <t>Bernard</t>
  </si>
  <si>
    <t>AUBIER</t>
  </si>
  <si>
    <t>Jean-Luc</t>
  </si>
  <si>
    <t>AUBIN</t>
  </si>
  <si>
    <t>Jean-Marie</t>
  </si>
  <si>
    <t>AUDVARD</t>
  </si>
  <si>
    <t>Pierre</t>
  </si>
  <si>
    <t>AUMARECHAL</t>
  </si>
  <si>
    <t>Roland</t>
  </si>
  <si>
    <t>AUSSEUR</t>
  </si>
  <si>
    <t>Marcel</t>
  </si>
  <si>
    <t>AUTIER</t>
  </si>
  <si>
    <t>Romain</t>
  </si>
  <si>
    <t>AVICE</t>
  </si>
  <si>
    <t>Claude</t>
  </si>
  <si>
    <t>BACHELIER</t>
  </si>
  <si>
    <t>Hubert</t>
  </si>
  <si>
    <t>BAILLARGEAT</t>
  </si>
  <si>
    <t>Alain</t>
  </si>
  <si>
    <t>Delphine</t>
  </si>
  <si>
    <t>Guillaume</t>
  </si>
  <si>
    <t>Sébastien</t>
  </si>
  <si>
    <t>Virginie</t>
  </si>
  <si>
    <t>BAILLY</t>
  </si>
  <si>
    <t>Bruno</t>
  </si>
  <si>
    <t>BARBOUX</t>
  </si>
  <si>
    <t>Karine</t>
  </si>
  <si>
    <t>Laurent</t>
  </si>
  <si>
    <t>BARON</t>
  </si>
  <si>
    <t>Nathalie</t>
  </si>
  <si>
    <t>BARONNET</t>
  </si>
  <si>
    <t>Cédric</t>
  </si>
  <si>
    <t>BARRAULT</t>
  </si>
  <si>
    <t>Jean-Louis</t>
  </si>
  <si>
    <t>BAUDAT</t>
  </si>
  <si>
    <t>Jean-Pierre</t>
  </si>
  <si>
    <t>BAUDET</t>
  </si>
  <si>
    <t>Eric</t>
  </si>
  <si>
    <t>Dominique</t>
  </si>
  <si>
    <t>Sylvie</t>
  </si>
  <si>
    <t>BEACHY</t>
  </si>
  <si>
    <t>Calvin</t>
  </si>
  <si>
    <t>BEGUET</t>
  </si>
  <si>
    <t>Denis</t>
  </si>
  <si>
    <t>Dylan</t>
  </si>
  <si>
    <t>BEGUIN</t>
  </si>
  <si>
    <t>Christophe</t>
  </si>
  <si>
    <t>BENFISSA</t>
  </si>
  <si>
    <t>Messaoud</t>
  </si>
  <si>
    <t>BENOIST</t>
  </si>
  <si>
    <t>Annie</t>
  </si>
  <si>
    <t>Jean</t>
  </si>
  <si>
    <t>BENOIT</t>
  </si>
  <si>
    <t>Philippe</t>
  </si>
  <si>
    <t>BERNARDET</t>
  </si>
  <si>
    <t>BERNI</t>
  </si>
  <si>
    <t>Lucette</t>
  </si>
  <si>
    <t>BERROYER</t>
  </si>
  <si>
    <t>Fabrice</t>
  </si>
  <si>
    <t>BERTHOMIER</t>
  </si>
  <si>
    <t>BERTHOMMIER</t>
  </si>
  <si>
    <t>BERTIN</t>
  </si>
  <si>
    <t>Franck</t>
  </si>
  <si>
    <t>BERTOLINO</t>
  </si>
  <si>
    <t>Andrea</t>
  </si>
  <si>
    <t>BERTRAND</t>
  </si>
  <si>
    <t>Danielle</t>
  </si>
  <si>
    <t>Rémy</t>
  </si>
  <si>
    <t>BESNARD</t>
  </si>
  <si>
    <t>Mickaël</t>
  </si>
  <si>
    <t>Pascal</t>
  </si>
  <si>
    <t>BIDAN</t>
  </si>
  <si>
    <t>BILBAO</t>
  </si>
  <si>
    <t>Anthony</t>
  </si>
  <si>
    <t>BIOLLAY</t>
  </si>
  <si>
    <t>Aurélie</t>
  </si>
  <si>
    <t>Jean-jacques</t>
  </si>
  <si>
    <t>Maryvonne</t>
  </si>
  <si>
    <t>BIZERAY</t>
  </si>
  <si>
    <t>BLANCHARD</t>
  </si>
  <si>
    <t>Emmanuel</t>
  </si>
  <si>
    <t>Estelle</t>
  </si>
  <si>
    <t>Françoise</t>
  </si>
  <si>
    <t>Jean-Jacques</t>
  </si>
  <si>
    <t>Ludovic</t>
  </si>
  <si>
    <t>BLANCHET</t>
  </si>
  <si>
    <t>Didier</t>
  </si>
  <si>
    <t>BOIREAU</t>
  </si>
  <si>
    <t>Benjamin</t>
  </si>
  <si>
    <t>Fabien</t>
  </si>
  <si>
    <t>Gérard</t>
  </si>
  <si>
    <t>Joseph</t>
  </si>
  <si>
    <t>BOISTARD</t>
  </si>
  <si>
    <t>Yves</t>
  </si>
  <si>
    <t>BONGRAND</t>
  </si>
  <si>
    <t>Daniel</t>
  </si>
  <si>
    <t>Jacques</t>
  </si>
  <si>
    <t>BONJEAN</t>
  </si>
  <si>
    <t>Serge</t>
  </si>
  <si>
    <t>BONNEHORGUE</t>
  </si>
  <si>
    <t>BONNET</t>
  </si>
  <si>
    <t>BONTEMPS</t>
  </si>
  <si>
    <t>Mathis</t>
  </si>
  <si>
    <t>BONVALOT</t>
  </si>
  <si>
    <t>Pierre Henri</t>
  </si>
  <si>
    <t>BOSCH</t>
  </si>
  <si>
    <t>BOTTE</t>
  </si>
  <si>
    <t>BOTTIN</t>
  </si>
  <si>
    <t>Aurélien</t>
  </si>
  <si>
    <t>BOURBONNAIS</t>
  </si>
  <si>
    <t>BOURDIN</t>
  </si>
  <si>
    <t>BOYER</t>
  </si>
  <si>
    <t>BREGENT</t>
  </si>
  <si>
    <t>Cassandre</t>
  </si>
  <si>
    <t>Katia</t>
  </si>
  <si>
    <t>BRESZYNSKI</t>
  </si>
  <si>
    <t>Stephen</t>
  </si>
  <si>
    <t>BRETON</t>
  </si>
  <si>
    <t>Jean-claude</t>
  </si>
  <si>
    <t>Roger</t>
  </si>
  <si>
    <t>Théo</t>
  </si>
  <si>
    <t>BROCARD</t>
  </si>
  <si>
    <t>Chantal</t>
  </si>
  <si>
    <t>BROCOLETTI</t>
  </si>
  <si>
    <t>André</t>
  </si>
  <si>
    <t>BRUNET</t>
  </si>
  <si>
    <t>Lionel</t>
  </si>
  <si>
    <t>BURON</t>
  </si>
  <si>
    <t>Jean-Philippe</t>
  </si>
  <si>
    <t>CAGNIEAUX</t>
  </si>
  <si>
    <t>Jean-Claude</t>
  </si>
  <si>
    <t>Florian</t>
  </si>
  <si>
    <t>CARRIOT</t>
  </si>
  <si>
    <t>René</t>
  </si>
  <si>
    <t>Sylvain</t>
  </si>
  <si>
    <t>CASADO</t>
  </si>
  <si>
    <t>Alexandre</t>
  </si>
  <si>
    <t>Océane</t>
  </si>
  <si>
    <t>CHABBERT</t>
  </si>
  <si>
    <t>Robert</t>
  </si>
  <si>
    <t>CHABOT</t>
  </si>
  <si>
    <t>Michel</t>
  </si>
  <si>
    <t>CHAGNON</t>
  </si>
  <si>
    <t>CHAMPIGNEUX</t>
  </si>
  <si>
    <t>Nadine</t>
  </si>
  <si>
    <t>CHANNET</t>
  </si>
  <si>
    <t>CHANSEAU</t>
  </si>
  <si>
    <t>Thierry</t>
  </si>
  <si>
    <t>CHAPLAULT</t>
  </si>
  <si>
    <t>Nicolas</t>
  </si>
  <si>
    <t>CHAPUIS</t>
  </si>
  <si>
    <t>Jérôme</t>
  </si>
  <si>
    <t>CHARBONNIER</t>
  </si>
  <si>
    <t>Jean Pierre</t>
  </si>
  <si>
    <t>Magali</t>
  </si>
  <si>
    <t>Noël</t>
  </si>
  <si>
    <t>Tom</t>
  </si>
  <si>
    <t>Valentin</t>
  </si>
  <si>
    <t>CHARRAUD</t>
  </si>
  <si>
    <t>Adrien</t>
  </si>
  <si>
    <t>CHARTIER</t>
  </si>
  <si>
    <t>Christelle</t>
  </si>
  <si>
    <t>CHATRIX</t>
  </si>
  <si>
    <t>CHAUVIN</t>
  </si>
  <si>
    <t>Jean-Paul</t>
  </si>
  <si>
    <t>CHEPY</t>
  </si>
  <si>
    <t>CHICHERY</t>
  </si>
  <si>
    <t>CIECHOWICK</t>
  </si>
  <si>
    <t>Patrick</t>
  </si>
  <si>
    <t>CLERO</t>
  </si>
  <si>
    <t>Guy</t>
  </si>
  <si>
    <t>COEFFET</t>
  </si>
  <si>
    <t>COGNE</t>
  </si>
  <si>
    <t>Jean-Noël</t>
  </si>
  <si>
    <t>Korety</t>
  </si>
  <si>
    <t>Sandra</t>
  </si>
  <si>
    <t>COIRATON</t>
  </si>
  <si>
    <t>COLIN</t>
  </si>
  <si>
    <t>Raymond</t>
  </si>
  <si>
    <t>COLLARD</t>
  </si>
  <si>
    <t>David</t>
  </si>
  <si>
    <t>COLLET</t>
  </si>
  <si>
    <t>COTTE</t>
  </si>
  <si>
    <t>Evelyne</t>
  </si>
  <si>
    <t>COUSIN</t>
  </si>
  <si>
    <t>Maxime</t>
  </si>
  <si>
    <t>DA SILVA</t>
  </si>
  <si>
    <t>Carlos</t>
  </si>
  <si>
    <t>Steve</t>
  </si>
  <si>
    <t>DACYSZIN</t>
  </si>
  <si>
    <t>DALLEE</t>
  </si>
  <si>
    <t>DALLOT</t>
  </si>
  <si>
    <t>Jacky</t>
  </si>
  <si>
    <t>Marie-Agnes</t>
  </si>
  <si>
    <t>DAMOURETTE</t>
  </si>
  <si>
    <t>DARCHY</t>
  </si>
  <si>
    <t>William</t>
  </si>
  <si>
    <t>DAVOUST</t>
  </si>
  <si>
    <t>José</t>
  </si>
  <si>
    <t>Kevin</t>
  </si>
  <si>
    <t>DE MULDER</t>
  </si>
  <si>
    <t>Nicole</t>
  </si>
  <si>
    <t>DECOURTIEUX</t>
  </si>
  <si>
    <t>DECREUX</t>
  </si>
  <si>
    <t>Camille</t>
  </si>
  <si>
    <t>DEFAY</t>
  </si>
  <si>
    <t>Marinette</t>
  </si>
  <si>
    <t>DEFRESSINE</t>
  </si>
  <si>
    <t>DEGAY</t>
  </si>
  <si>
    <t>DEGEAI</t>
  </si>
  <si>
    <t>DELAIZE</t>
  </si>
  <si>
    <t>DELALEUF</t>
  </si>
  <si>
    <t>Georges</t>
  </si>
  <si>
    <t>DELPY</t>
  </si>
  <si>
    <t>Paul</t>
  </si>
  <si>
    <t>DEMARCQ</t>
  </si>
  <si>
    <t>Pierre-Yves</t>
  </si>
  <si>
    <t>DEMERY</t>
  </si>
  <si>
    <t>Damien</t>
  </si>
  <si>
    <t>DEMOLON</t>
  </si>
  <si>
    <t>Vincent</t>
  </si>
  <si>
    <t>DESAIX</t>
  </si>
  <si>
    <t>Stephane</t>
  </si>
  <si>
    <t>Yohan</t>
  </si>
  <si>
    <t>DESBOIS</t>
  </si>
  <si>
    <t>DESCHATRETTE</t>
  </si>
  <si>
    <t>Martine</t>
  </si>
  <si>
    <t>DESPAX</t>
  </si>
  <si>
    <t>Amélie</t>
  </si>
  <si>
    <t>DETERNE</t>
  </si>
  <si>
    <t>DEVEAU</t>
  </si>
  <si>
    <t>DEVILLIERES</t>
  </si>
  <si>
    <t>DEVILLIERS</t>
  </si>
  <si>
    <t>DEVINEAU</t>
  </si>
  <si>
    <t>Louis</t>
  </si>
  <si>
    <t>Lucien</t>
  </si>
  <si>
    <t>DIONNET</t>
  </si>
  <si>
    <t>DIOT</t>
  </si>
  <si>
    <t>Richard</t>
  </si>
  <si>
    <t>DISCOURS</t>
  </si>
  <si>
    <t>Joël</t>
  </si>
  <si>
    <t>DISSEMBERG</t>
  </si>
  <si>
    <t>Steven</t>
  </si>
  <si>
    <t>DOLLET</t>
  </si>
  <si>
    <t>DORE</t>
  </si>
  <si>
    <t>Frédéric</t>
  </si>
  <si>
    <t>DOUADIC</t>
  </si>
  <si>
    <t>Isabelle</t>
  </si>
  <si>
    <t>Lucie</t>
  </si>
  <si>
    <t>DRUEL</t>
  </si>
  <si>
    <t>DUCREUX</t>
  </si>
  <si>
    <t>DUDOGNON</t>
  </si>
  <si>
    <t>Claudette</t>
  </si>
  <si>
    <t>DULAURENT</t>
  </si>
  <si>
    <t>DUPLAN</t>
  </si>
  <si>
    <t>DURANDEAU</t>
  </si>
  <si>
    <t>DURIS</t>
  </si>
  <si>
    <t>DUTHIE</t>
  </si>
  <si>
    <t>ELOY</t>
  </si>
  <si>
    <t>FERNANDEZ-VELIZ</t>
  </si>
  <si>
    <t>FERRE</t>
  </si>
  <si>
    <t>Jean-Marc</t>
  </si>
  <si>
    <t>FERRIERE</t>
  </si>
  <si>
    <t>Alexandra</t>
  </si>
  <si>
    <t>Enrick</t>
  </si>
  <si>
    <t>FLEURET</t>
  </si>
  <si>
    <t>FLEURY</t>
  </si>
  <si>
    <t>FOLTIER</t>
  </si>
  <si>
    <t>FOULON</t>
  </si>
  <si>
    <t>FOURCADE</t>
  </si>
  <si>
    <t>FOURNIER</t>
  </si>
  <si>
    <t>FRATTA</t>
  </si>
  <si>
    <t>FRIQUE</t>
  </si>
  <si>
    <t>GAGLIO</t>
  </si>
  <si>
    <t>GAILLARD</t>
  </si>
  <si>
    <t>Régis</t>
  </si>
  <si>
    <t>GALLARDO</t>
  </si>
  <si>
    <t>Antonio</t>
  </si>
  <si>
    <t>GAULTIER</t>
  </si>
  <si>
    <t>GAUTHIER</t>
  </si>
  <si>
    <t>GENDREAU</t>
  </si>
  <si>
    <t>GHELFI</t>
  </si>
  <si>
    <t>GILLES</t>
  </si>
  <si>
    <t>Maurice</t>
  </si>
  <si>
    <t>GIRAULT</t>
  </si>
  <si>
    <t>GISCLON</t>
  </si>
  <si>
    <t>Maryline</t>
  </si>
  <si>
    <t>GLAZIOU</t>
  </si>
  <si>
    <t>GOSSON</t>
  </si>
  <si>
    <t>Coralie</t>
  </si>
  <si>
    <t>GOYET</t>
  </si>
  <si>
    <t>GRANGER</t>
  </si>
  <si>
    <t>GRAO</t>
  </si>
  <si>
    <t>Henri</t>
  </si>
  <si>
    <t>GROLIER</t>
  </si>
  <si>
    <t>Jean -Pierre</t>
  </si>
  <si>
    <t>Mauricette</t>
  </si>
  <si>
    <t>GUEBELS</t>
  </si>
  <si>
    <t>Jean Claude</t>
  </si>
  <si>
    <t>GUENAND</t>
  </si>
  <si>
    <t>Emmanuelle</t>
  </si>
  <si>
    <t>GUESNARD</t>
  </si>
  <si>
    <t>Jean-Michel</t>
  </si>
  <si>
    <t>GUEZET</t>
  </si>
  <si>
    <t>GUILLAUME</t>
  </si>
  <si>
    <t>GUILLEMAIN</t>
  </si>
  <si>
    <t>GUILLOT</t>
  </si>
  <si>
    <t>GUYON</t>
  </si>
  <si>
    <t>HAENSEL</t>
  </si>
  <si>
    <t>HARDY</t>
  </si>
  <si>
    <t>Fanny</t>
  </si>
  <si>
    <t>HERNANDEZ</t>
  </si>
  <si>
    <t>HIBERT</t>
  </si>
  <si>
    <t>Jean-christophe</t>
  </si>
  <si>
    <t>HIKEL</t>
  </si>
  <si>
    <t>Julien</t>
  </si>
  <si>
    <t>HORNEC</t>
  </si>
  <si>
    <t>Emile</t>
  </si>
  <si>
    <t>HOUZELLE</t>
  </si>
  <si>
    <t>HUBERT</t>
  </si>
  <si>
    <t>HUGUET</t>
  </si>
  <si>
    <t>HULEUX</t>
  </si>
  <si>
    <t>HYMBERT</t>
  </si>
  <si>
    <t>Yannick</t>
  </si>
  <si>
    <t>JACQUET</t>
  </si>
  <si>
    <t>JACQUIN</t>
  </si>
  <si>
    <t>Johnny</t>
  </si>
  <si>
    <t>JEDRASIAK</t>
  </si>
  <si>
    <t>JOINNIN</t>
  </si>
  <si>
    <t>JOUANNET</t>
  </si>
  <si>
    <t>Aurore</t>
  </si>
  <si>
    <t>JOUBERT</t>
  </si>
  <si>
    <t>JOURNOUX</t>
  </si>
  <si>
    <t>JUBARD</t>
  </si>
  <si>
    <t>Sabrina</t>
  </si>
  <si>
    <t>Stéphane</t>
  </si>
  <si>
    <t>JUDE</t>
  </si>
  <si>
    <t>Patricia</t>
  </si>
  <si>
    <t>KERSAHO</t>
  </si>
  <si>
    <t>Anne-Marie</t>
  </si>
  <si>
    <t>LABARRE</t>
  </si>
  <si>
    <t>LABBE</t>
  </si>
  <si>
    <t>LABRUNE</t>
  </si>
  <si>
    <t>LAGOUTTE</t>
  </si>
  <si>
    <t>Jean-Charles</t>
  </si>
  <si>
    <t>LAMY</t>
  </si>
  <si>
    <t>LATISSIERE</t>
  </si>
  <si>
    <t>LAUZANNE</t>
  </si>
  <si>
    <t>LEBLANC</t>
  </si>
  <si>
    <t>LECHEVALLIER</t>
  </si>
  <si>
    <t>LECOURT</t>
  </si>
  <si>
    <t>Cécilia</t>
  </si>
  <si>
    <t>LEGUEN</t>
  </si>
  <si>
    <t>LEJEUNE</t>
  </si>
  <si>
    <t>Yann</t>
  </si>
  <si>
    <t>LEURETTE</t>
  </si>
  <si>
    <t>Jeannette</t>
  </si>
  <si>
    <t>LORY</t>
  </si>
  <si>
    <t>LUCAS</t>
  </si>
  <si>
    <t>MAGINOT</t>
  </si>
  <si>
    <t>MAILLOT</t>
  </si>
  <si>
    <t>MALTERRE</t>
  </si>
  <si>
    <t>MANCEAU</t>
  </si>
  <si>
    <t>MANCOIS</t>
  </si>
  <si>
    <t>MANQUAT</t>
  </si>
  <si>
    <t>Jean-louis</t>
  </si>
  <si>
    <t>MARAOUI</t>
  </si>
  <si>
    <t>Malik</t>
  </si>
  <si>
    <t>MARC</t>
  </si>
  <si>
    <t>Georgette</t>
  </si>
  <si>
    <t>MARDELLE</t>
  </si>
  <si>
    <t>Françis</t>
  </si>
  <si>
    <t>MARECHAL</t>
  </si>
  <si>
    <t>MARGOT</t>
  </si>
  <si>
    <t>MARIE</t>
  </si>
  <si>
    <t>Huguette</t>
  </si>
  <si>
    <t>MARIEN</t>
  </si>
  <si>
    <t>MARTIN</t>
  </si>
  <si>
    <t>MARTINAT</t>
  </si>
  <si>
    <t>MARTINEZ</t>
  </si>
  <si>
    <t>Véronique</t>
  </si>
  <si>
    <t>MASSICOT</t>
  </si>
  <si>
    <t>MASSIQUET</t>
  </si>
  <si>
    <t>MASSON</t>
  </si>
  <si>
    <t>MASSONNAUD</t>
  </si>
  <si>
    <t>MATHIEU</t>
  </si>
  <si>
    <t>MEHL</t>
  </si>
  <si>
    <t>MENARD</t>
  </si>
  <si>
    <t>MERAUD</t>
  </si>
  <si>
    <t>Jean-pierre</t>
  </si>
  <si>
    <t>MICHAUD</t>
  </si>
  <si>
    <t>MICHAUT</t>
  </si>
  <si>
    <t>MICONNET</t>
  </si>
  <si>
    <t>MILLET</t>
  </si>
  <si>
    <t>MINGOT</t>
  </si>
  <si>
    <t>Jacqueline</t>
  </si>
  <si>
    <t>MINIER</t>
  </si>
  <si>
    <t>Raynald</t>
  </si>
  <si>
    <t>MIRANDA</t>
  </si>
  <si>
    <t>MONTAUFIER</t>
  </si>
  <si>
    <t>MOREAU</t>
  </si>
  <si>
    <t>Marie-jeanne</t>
  </si>
  <si>
    <t>MORICHON</t>
  </si>
  <si>
    <t>MOUCHE</t>
  </si>
  <si>
    <t>Léon</t>
  </si>
  <si>
    <t>Moïse</t>
  </si>
  <si>
    <t>N'GUYEN</t>
  </si>
  <si>
    <t>Van pho</t>
  </si>
  <si>
    <t>NIVET</t>
  </si>
  <si>
    <t>NOGRETTE</t>
  </si>
  <si>
    <t>NONET</t>
  </si>
  <si>
    <t>OLIVIER</t>
  </si>
  <si>
    <t>ONCU</t>
  </si>
  <si>
    <t>Musa</t>
  </si>
  <si>
    <t>OUVRAT</t>
  </si>
  <si>
    <t>PACAULT</t>
  </si>
  <si>
    <t>Jimmy</t>
  </si>
  <si>
    <t>PAYELLE</t>
  </si>
  <si>
    <t>PEARON</t>
  </si>
  <si>
    <t>PELLE</t>
  </si>
  <si>
    <t>PELLICCIA</t>
  </si>
  <si>
    <t>PENIN</t>
  </si>
  <si>
    <t>PERCHAUD</t>
  </si>
  <si>
    <t>Florence</t>
  </si>
  <si>
    <t>Jennifer</t>
  </si>
  <si>
    <t>PERIVIER</t>
  </si>
  <si>
    <t>Tony</t>
  </si>
  <si>
    <t>PERNIN</t>
  </si>
  <si>
    <t>PEROT</t>
  </si>
  <si>
    <t>PERRIAU</t>
  </si>
  <si>
    <t>PERRIGAUD</t>
  </si>
  <si>
    <t>PERRIN</t>
  </si>
  <si>
    <t>Clement</t>
  </si>
  <si>
    <t>PERROT</t>
  </si>
  <si>
    <t>Elodie</t>
  </si>
  <si>
    <t>PETIOT</t>
  </si>
  <si>
    <t>Amandine</t>
  </si>
  <si>
    <t>PETIT</t>
  </si>
  <si>
    <t>Arnaud</t>
  </si>
  <si>
    <t>Bertrand</t>
  </si>
  <si>
    <t>PEYROULET</t>
  </si>
  <si>
    <t>PEZAIRE</t>
  </si>
  <si>
    <t>PICAUD</t>
  </si>
  <si>
    <t>Axel</t>
  </si>
  <si>
    <t>Marion</t>
  </si>
  <si>
    <t>PIGOIS</t>
  </si>
  <si>
    <t>PILORGET</t>
  </si>
  <si>
    <t>PINAULT</t>
  </si>
  <si>
    <t>PINOTEAU</t>
  </si>
  <si>
    <t>PION</t>
  </si>
  <si>
    <t>PIROT</t>
  </si>
  <si>
    <t>Agnes</t>
  </si>
  <si>
    <t>Frédérick</t>
  </si>
  <si>
    <t>PLAULT</t>
  </si>
  <si>
    <t>PLISSON</t>
  </si>
  <si>
    <t>POLTZ</t>
  </si>
  <si>
    <t>PONGAN</t>
  </si>
  <si>
    <t>Armand</t>
  </si>
  <si>
    <t>PORTRAIT</t>
  </si>
  <si>
    <t>Hervé</t>
  </si>
  <si>
    <t>Francis</t>
  </si>
  <si>
    <t>POUGET</t>
  </si>
  <si>
    <t>Justine</t>
  </si>
  <si>
    <t>POURNIN</t>
  </si>
  <si>
    <t>Jean Paul</t>
  </si>
  <si>
    <t>PRENOIS</t>
  </si>
  <si>
    <t>Ghislaine</t>
  </si>
  <si>
    <t>PRIN</t>
  </si>
  <si>
    <t>PROVANG</t>
  </si>
  <si>
    <t>QUENARD</t>
  </si>
  <si>
    <t>QUERE</t>
  </si>
  <si>
    <t>RAYNAUD</t>
  </si>
  <si>
    <t>REBRIOUX</t>
  </si>
  <si>
    <t>Manon</t>
  </si>
  <si>
    <t>REDON</t>
  </si>
  <si>
    <t>François</t>
  </si>
  <si>
    <t>Romuald</t>
  </si>
  <si>
    <t>RENAULT</t>
  </si>
  <si>
    <t>RENE</t>
  </si>
  <si>
    <t>RETAUD</t>
  </si>
  <si>
    <t>Michelle</t>
  </si>
  <si>
    <t>RETAULT</t>
  </si>
  <si>
    <t>Jean claude</t>
  </si>
  <si>
    <t>REY</t>
  </si>
  <si>
    <t>RIAUTE</t>
  </si>
  <si>
    <t>Jean - Claude</t>
  </si>
  <si>
    <t>RIBOTON</t>
  </si>
  <si>
    <t>RICHARD</t>
  </si>
  <si>
    <t>RIGOLET</t>
  </si>
  <si>
    <t>RIOLET</t>
  </si>
  <si>
    <t>ROBERIEUX</t>
  </si>
  <si>
    <t>ROBERT</t>
  </si>
  <si>
    <t>ROBIN</t>
  </si>
  <si>
    <t>Jérémy</t>
  </si>
  <si>
    <t>ROCHE</t>
  </si>
  <si>
    <t>ROGER</t>
  </si>
  <si>
    <t>Thomas</t>
  </si>
  <si>
    <t>ROSSIN</t>
  </si>
  <si>
    <t>Baptiste</t>
  </si>
  <si>
    <t>Lydie</t>
  </si>
  <si>
    <t>ROSTAN</t>
  </si>
  <si>
    <t>Jack</t>
  </si>
  <si>
    <t>ROULON</t>
  </si>
  <si>
    <t>ROUMEAU</t>
  </si>
  <si>
    <t>Yohann</t>
  </si>
  <si>
    <t>SAINT-YVES</t>
  </si>
  <si>
    <t>SAMAIN</t>
  </si>
  <si>
    <t>SANCHEZ</t>
  </si>
  <si>
    <t>Cyrille</t>
  </si>
  <si>
    <t>SAPIN</t>
  </si>
  <si>
    <t>SCARFO</t>
  </si>
  <si>
    <t>Carmelo</t>
  </si>
  <si>
    <t>SCHAUB</t>
  </si>
  <si>
    <t>SELLA</t>
  </si>
  <si>
    <t>SELLERET</t>
  </si>
  <si>
    <t>SERIN</t>
  </si>
  <si>
    <t>Anne Marie</t>
  </si>
  <si>
    <t>SIMON</t>
  </si>
  <si>
    <t>Jocelyn</t>
  </si>
  <si>
    <t>SOMMAVILLA</t>
  </si>
  <si>
    <t>SOUADET</t>
  </si>
  <si>
    <t>SOUDRAIN</t>
  </si>
  <si>
    <t>SOUDY</t>
  </si>
  <si>
    <t>SOULAT</t>
  </si>
  <si>
    <t>SURCIN</t>
  </si>
  <si>
    <t>TASTET</t>
  </si>
  <si>
    <t>TERRASSIN</t>
  </si>
  <si>
    <t>THIBAULT</t>
  </si>
  <si>
    <t>THOMAS</t>
  </si>
  <si>
    <t>THOMAS BRONDEAU</t>
  </si>
  <si>
    <t>THOMASSOT</t>
  </si>
  <si>
    <t>TISSEIRE</t>
  </si>
  <si>
    <t>TISSIER</t>
  </si>
  <si>
    <t>TOPOUZIAN</t>
  </si>
  <si>
    <t>TOURNY</t>
  </si>
  <si>
    <t>TOUZET</t>
  </si>
  <si>
    <t>TREFAULT</t>
  </si>
  <si>
    <t>TREILLES</t>
  </si>
  <si>
    <t>TRUMEAU</t>
  </si>
  <si>
    <t>VALERO</t>
  </si>
  <si>
    <t>VALERY</t>
  </si>
  <si>
    <t>VANGELE</t>
  </si>
  <si>
    <t>Jean-Baptiste</t>
  </si>
  <si>
    <t>VASSOR</t>
  </si>
  <si>
    <t>Marc</t>
  </si>
  <si>
    <t>VERGEZ</t>
  </si>
  <si>
    <t>Wilfried</t>
  </si>
  <si>
    <t>VERMEERSCH</t>
  </si>
  <si>
    <t>Julie</t>
  </si>
  <si>
    <t>VIAL</t>
  </si>
  <si>
    <t>Agnès</t>
  </si>
  <si>
    <t>VIARD</t>
  </si>
  <si>
    <t>VILETTE</t>
  </si>
  <si>
    <t>VILLEMONT</t>
  </si>
  <si>
    <t>Cyril</t>
  </si>
  <si>
    <t>VINCENT</t>
  </si>
  <si>
    <t>VITET</t>
  </si>
  <si>
    <t>WINSTERSHEIM</t>
  </si>
  <si>
    <t>Cliquez sur [Afficher la liste]</t>
  </si>
  <si>
    <t>Sélectionnez un joueur (son nom et son club sont indiqués sous le bouton [Afficher la liste])</t>
  </si>
  <si>
    <t>Cliquez sur une des colonnes B, C, ou D (ou sur [Afficher la liste] en cas d'erreur)</t>
  </si>
  <si>
    <t>PAULMIER</t>
  </si>
  <si>
    <t>AUGER</t>
  </si>
  <si>
    <t>Frédérique</t>
  </si>
  <si>
    <t>BAILLON</t>
  </si>
  <si>
    <t>BAUDIN</t>
  </si>
  <si>
    <t>BEAUJARD</t>
  </si>
  <si>
    <t>BECCAVIN</t>
  </si>
  <si>
    <t>BERGEAUD</t>
  </si>
  <si>
    <t>BERGER</t>
  </si>
  <si>
    <t>BERLOT</t>
  </si>
  <si>
    <t>BERNIER</t>
  </si>
  <si>
    <t>Raymonde</t>
  </si>
  <si>
    <t>BERTHELOT</t>
  </si>
  <si>
    <t>Enzo</t>
  </si>
  <si>
    <t>Catherine</t>
  </si>
  <si>
    <t>Monique</t>
  </si>
  <si>
    <t>Jean-Christian</t>
  </si>
  <si>
    <t>BODINIER</t>
  </si>
  <si>
    <t>BONNEAU</t>
  </si>
  <si>
    <t>BOUCHERON</t>
  </si>
  <si>
    <t>Jean Louis</t>
  </si>
  <si>
    <t>BOUE</t>
  </si>
  <si>
    <t>BOURNEIX</t>
  </si>
  <si>
    <t>BRASSART</t>
  </si>
  <si>
    <t>BUREAU</t>
  </si>
  <si>
    <t>CAPPELOT</t>
  </si>
  <si>
    <t>CARTERON</t>
  </si>
  <si>
    <t>CAUMON</t>
  </si>
  <si>
    <t>CHAPELLE</t>
  </si>
  <si>
    <t>Gaëtan</t>
  </si>
  <si>
    <t>CHARONNAT</t>
  </si>
  <si>
    <t>CHARRE</t>
  </si>
  <si>
    <t>CHARRET</t>
  </si>
  <si>
    <t>CHEVRY</t>
  </si>
  <si>
    <t>CHOLON</t>
  </si>
  <si>
    <t>Lucas</t>
  </si>
  <si>
    <t>CHOMIACK</t>
  </si>
  <si>
    <t>COGNARD</t>
  </si>
  <si>
    <t>CONFOLANT</t>
  </si>
  <si>
    <t>Stéphanie</t>
  </si>
  <si>
    <t>CORDONNIER</t>
  </si>
  <si>
    <t>Wilfrid</t>
  </si>
  <si>
    <t>COUTANT</t>
  </si>
  <si>
    <t>CRECHET</t>
  </si>
  <si>
    <t>CRON</t>
  </si>
  <si>
    <t>DAMPIERRE</t>
  </si>
  <si>
    <t>Grégory</t>
  </si>
  <si>
    <t>DAUBORD</t>
  </si>
  <si>
    <t>Manuel</t>
  </si>
  <si>
    <t>DECHENE</t>
  </si>
  <si>
    <t>Olivier</t>
  </si>
  <si>
    <t>DELYS</t>
  </si>
  <si>
    <t>Rachel</t>
  </si>
  <si>
    <t>DESCHAMPS</t>
  </si>
  <si>
    <t>DESIRE</t>
  </si>
  <si>
    <t>DESSOUBRAIS</t>
  </si>
  <si>
    <t>Marie-Thérèse</t>
  </si>
  <si>
    <t>DI CARLO</t>
  </si>
  <si>
    <t>Angelo</t>
  </si>
  <si>
    <t>Andy</t>
  </si>
  <si>
    <t>Angélo</t>
  </si>
  <si>
    <t>DODU</t>
  </si>
  <si>
    <t>Elisabeth</t>
  </si>
  <si>
    <t>Guilhem</t>
  </si>
  <si>
    <t>DUQUEROIX</t>
  </si>
  <si>
    <t>FEDE</t>
  </si>
  <si>
    <t>Rosaire</t>
  </si>
  <si>
    <t>FLORENCE</t>
  </si>
  <si>
    <t>FORTIN</t>
  </si>
  <si>
    <t>Rodolphe</t>
  </si>
  <si>
    <t>FOUCHET</t>
  </si>
  <si>
    <t>Alison</t>
  </si>
  <si>
    <t>FUALDES</t>
  </si>
  <si>
    <t>GAILLOCHON</t>
  </si>
  <si>
    <t>GERBEAUD</t>
  </si>
  <si>
    <t>GODARD</t>
  </si>
  <si>
    <t>GRANGENEUVE</t>
  </si>
  <si>
    <t>GUILBAULT</t>
  </si>
  <si>
    <t>Jean François</t>
  </si>
  <si>
    <t>Antoine</t>
  </si>
  <si>
    <t>HEINTZMANN</t>
  </si>
  <si>
    <t>Christel</t>
  </si>
  <si>
    <t>HELIAS</t>
  </si>
  <si>
    <t>HERNOULD</t>
  </si>
  <si>
    <t>Erika</t>
  </si>
  <si>
    <t>HUREAU</t>
  </si>
  <si>
    <t>JOLLET</t>
  </si>
  <si>
    <t>JOMEER</t>
  </si>
  <si>
    <t>Amine</t>
  </si>
  <si>
    <t>JORANDON</t>
  </si>
  <si>
    <t>KAJDAS</t>
  </si>
  <si>
    <t>Béatrice</t>
  </si>
  <si>
    <t>LACOTE</t>
  </si>
  <si>
    <t>LAINEZ</t>
  </si>
  <si>
    <t>LARDEAU</t>
  </si>
  <si>
    <t>LATIL</t>
  </si>
  <si>
    <t>LE CHEVALLIER</t>
  </si>
  <si>
    <t>Léa</t>
  </si>
  <si>
    <t>Muriel</t>
  </si>
  <si>
    <t>LENOIR</t>
  </si>
  <si>
    <t>Gisèle</t>
  </si>
  <si>
    <t>LLUESMA</t>
  </si>
  <si>
    <t>Christine</t>
  </si>
  <si>
    <t>LLUESMA SALINAS</t>
  </si>
  <si>
    <t>Donovan</t>
  </si>
  <si>
    <t>LOIRET</t>
  </si>
  <si>
    <t>Patrice</t>
  </si>
  <si>
    <t>LOMBART</t>
  </si>
  <si>
    <t>LOPEZ</t>
  </si>
  <si>
    <t>Angélique</t>
  </si>
  <si>
    <t>MARANDON</t>
  </si>
  <si>
    <t>MARIET</t>
  </si>
  <si>
    <t>Juan</t>
  </si>
  <si>
    <t>MARTINS</t>
  </si>
  <si>
    <t>MAUCHIEN</t>
  </si>
  <si>
    <t>MAYAUD</t>
  </si>
  <si>
    <t>Noam</t>
  </si>
  <si>
    <t>MICHEL</t>
  </si>
  <si>
    <t>MICHELET</t>
  </si>
  <si>
    <t>Erwan</t>
  </si>
  <si>
    <t>MIGAIRE</t>
  </si>
  <si>
    <t>MOULIN</t>
  </si>
  <si>
    <t>NANCEY</t>
  </si>
  <si>
    <t>NANDILLON</t>
  </si>
  <si>
    <t>NAUDET</t>
  </si>
  <si>
    <t>NEVEU</t>
  </si>
  <si>
    <t>NICAUD</t>
  </si>
  <si>
    <t>Jean Michel</t>
  </si>
  <si>
    <t>NORMAND</t>
  </si>
  <si>
    <t>Calixte</t>
  </si>
  <si>
    <t>OLIVEIRA</t>
  </si>
  <si>
    <t>OSPITAL</t>
  </si>
  <si>
    <t>OSSON</t>
  </si>
  <si>
    <t>Natacha</t>
  </si>
  <si>
    <t>Pierre-Hubert</t>
  </si>
  <si>
    <t>PASCAL</t>
  </si>
  <si>
    <t>PASTOR</t>
  </si>
  <si>
    <t>PATRIGEON</t>
  </si>
  <si>
    <t>PATURAUD</t>
  </si>
  <si>
    <t>PEGUILHAN</t>
  </si>
  <si>
    <t>Karl</t>
  </si>
  <si>
    <t>Marie-Eléonore</t>
  </si>
  <si>
    <t>PICOT</t>
  </si>
  <si>
    <t>PIERRAT</t>
  </si>
  <si>
    <t>POIRIER</t>
  </si>
  <si>
    <t>PROT</t>
  </si>
  <si>
    <t>PROUTEAU</t>
  </si>
  <si>
    <t>PRUVOT</t>
  </si>
  <si>
    <t>RABATE</t>
  </si>
  <si>
    <t>RABIER</t>
  </si>
  <si>
    <t>Anne</t>
  </si>
  <si>
    <t>RABOT</t>
  </si>
  <si>
    <t>RAMBAULT</t>
  </si>
  <si>
    <t>RETORY</t>
  </si>
  <si>
    <t>Juanito</t>
  </si>
  <si>
    <t>RIBEIRO</t>
  </si>
  <si>
    <t>Avelino</t>
  </si>
  <si>
    <t>Joaquim</t>
  </si>
  <si>
    <t>SAINSON</t>
  </si>
  <si>
    <t>SAUZET</t>
  </si>
  <si>
    <t>SEZILLE</t>
  </si>
  <si>
    <t>SILVA CARVALHO</t>
  </si>
  <si>
    <t>Charlotte</t>
  </si>
  <si>
    <t>SIN</t>
  </si>
  <si>
    <t>Trou</t>
  </si>
  <si>
    <t>Charles</t>
  </si>
  <si>
    <t>Ayzon</t>
  </si>
  <si>
    <t>TESTU</t>
  </si>
  <si>
    <t>THIECHART</t>
  </si>
  <si>
    <t>THUILLIER</t>
  </si>
  <si>
    <t>TILLIT</t>
  </si>
  <si>
    <t>Gilbert</t>
  </si>
  <si>
    <t>URDIEL</t>
  </si>
  <si>
    <t>VAULIER</t>
  </si>
  <si>
    <t>VILLERET DE LA MOTTE</t>
  </si>
  <si>
    <t>Victorien</t>
  </si>
  <si>
    <t>VIOVIS</t>
  </si>
  <si>
    <r>
      <t xml:space="preserve">N° </t>
    </r>
    <r>
      <rPr>
        <b/>
        <sz val="10"/>
        <rFont val="Times New Roman"/>
        <family val="1"/>
      </rPr>
      <t>Licence</t>
    </r>
  </si>
  <si>
    <t>Sony</t>
  </si>
  <si>
    <t>ZOUGHBI</t>
  </si>
  <si>
    <t xml:space="preserve">                     d'apporter toutes modifications aux règles à appilquer.</t>
  </si>
  <si>
    <t>ALMAND</t>
  </si>
  <si>
    <t>ALOUIS-SOCHAL</t>
  </si>
  <si>
    <t>AUBAILLY</t>
  </si>
  <si>
    <t>AUDAS</t>
  </si>
  <si>
    <t>BALLAIRE</t>
  </si>
  <si>
    <t>BARAN</t>
  </si>
  <si>
    <t>BARAN PROD'HOMME</t>
  </si>
  <si>
    <t>BARBEY</t>
  </si>
  <si>
    <t>BARRIERE</t>
  </si>
  <si>
    <t>BAYARD</t>
  </si>
  <si>
    <t>BAZIER</t>
  </si>
  <si>
    <t>BEAUVAIS</t>
  </si>
  <si>
    <t>BERDUCAT</t>
  </si>
  <si>
    <t>BERTOLOTTI</t>
  </si>
  <si>
    <t>BEUGNET</t>
  </si>
  <si>
    <t>BEURRIER</t>
  </si>
  <si>
    <t>BEZARD</t>
  </si>
  <si>
    <t>BODARD</t>
  </si>
  <si>
    <t>BORGEAIS</t>
  </si>
  <si>
    <t>BOULAY</t>
  </si>
  <si>
    <t>BOUQUET</t>
  </si>
  <si>
    <t>BOUQUIN</t>
  </si>
  <si>
    <t>BRULON</t>
  </si>
  <si>
    <t>CARDEILHAC</t>
  </si>
  <si>
    <t>CARRE</t>
  </si>
  <si>
    <t>CARVALHO</t>
  </si>
  <si>
    <t>CHABENAT</t>
  </si>
  <si>
    <t>CHAMBLET</t>
  </si>
  <si>
    <t>CHARPENTIER</t>
  </si>
  <si>
    <t>CHAUSSET</t>
  </si>
  <si>
    <t>CHAUVEAU</t>
  </si>
  <si>
    <t>CHERVONAZ</t>
  </si>
  <si>
    <t>CHEVALIER</t>
  </si>
  <si>
    <t>CHEVALLIER</t>
  </si>
  <si>
    <t>CHIBOUT</t>
  </si>
  <si>
    <t>COLAS</t>
  </si>
  <si>
    <t>COQUELET</t>
  </si>
  <si>
    <t>CORMIER</t>
  </si>
  <si>
    <t>CRONIER</t>
  </si>
  <si>
    <t>DAVID</t>
  </si>
  <si>
    <t>DEGRELLE</t>
  </si>
  <si>
    <t>DELETANG</t>
  </si>
  <si>
    <t>DEMIGNE</t>
  </si>
  <si>
    <t>DEMORAT</t>
  </si>
  <si>
    <t>DERRAY</t>
  </si>
  <si>
    <t>DESROSES</t>
  </si>
  <si>
    <t>DOGNON</t>
  </si>
  <si>
    <t>DOUTY</t>
  </si>
  <si>
    <t>DUBOIS</t>
  </si>
  <si>
    <t>DUCHEMIN</t>
  </si>
  <si>
    <t>DUMERY</t>
  </si>
  <si>
    <t>DUPLAIX</t>
  </si>
  <si>
    <t>EL HAJOUI</t>
  </si>
  <si>
    <t>FAGUET</t>
  </si>
  <si>
    <t>FAUGUET</t>
  </si>
  <si>
    <t>FEIGNON</t>
  </si>
  <si>
    <t>FEVIN</t>
  </si>
  <si>
    <t>FONTBONNAT</t>
  </si>
  <si>
    <t>GAGNON</t>
  </si>
  <si>
    <t>GASNE</t>
  </si>
  <si>
    <t>GASPAROTTO</t>
  </si>
  <si>
    <t>GENET</t>
  </si>
  <si>
    <t>GESNIN</t>
  </si>
  <si>
    <t>GOUJEAU</t>
  </si>
  <si>
    <t>GOURDON</t>
  </si>
  <si>
    <t>GREDAT</t>
  </si>
  <si>
    <t>GUIGNERAT</t>
  </si>
  <si>
    <t>GUILLON</t>
  </si>
  <si>
    <t>HARDOUIN</t>
  </si>
  <si>
    <t>HERMAN</t>
  </si>
  <si>
    <t>HESPEL</t>
  </si>
  <si>
    <t>HUGON</t>
  </si>
  <si>
    <t>JANVIER</t>
  </si>
  <si>
    <t>JAQUET</t>
  </si>
  <si>
    <t>JARDINO</t>
  </si>
  <si>
    <t>LABOURIER</t>
  </si>
  <si>
    <t>LACOFRETTE</t>
  </si>
  <si>
    <t>LAGNEAU</t>
  </si>
  <si>
    <t>LAMACHERE</t>
  </si>
  <si>
    <t>LANGLOIS</t>
  </si>
  <si>
    <t>LARUELLE</t>
  </si>
  <si>
    <t>LE DOUCEN</t>
  </si>
  <si>
    <t>LEBORGNE</t>
  </si>
  <si>
    <t>LECONTE</t>
  </si>
  <si>
    <t>LEFEVRE</t>
  </si>
  <si>
    <t>LEPAIN</t>
  </si>
  <si>
    <t>LEVITRE</t>
  </si>
  <si>
    <t>LHUILLIER</t>
  </si>
  <si>
    <t>LORIOT</t>
  </si>
  <si>
    <t>LURITI</t>
  </si>
  <si>
    <t>MAISON</t>
  </si>
  <si>
    <t>MALLERET</t>
  </si>
  <si>
    <t>MARCHADIER</t>
  </si>
  <si>
    <t>MASSE</t>
  </si>
  <si>
    <t>MASSIAS</t>
  </si>
  <si>
    <t>MEJRI</t>
  </si>
  <si>
    <t>N'GUYEN VAN HAI</t>
  </si>
  <si>
    <t>NADAUD</t>
  </si>
  <si>
    <t>NADJIMOUDINE</t>
  </si>
  <si>
    <t>NOGRETTE-DOUADIC</t>
  </si>
  <si>
    <t>OLLIVIER</t>
  </si>
  <si>
    <t>ORLIAC - BONNEAU</t>
  </si>
  <si>
    <t>OUVRAI</t>
  </si>
  <si>
    <t>PACAUD</t>
  </si>
  <si>
    <t>PANICACCI</t>
  </si>
  <si>
    <t>PAROT</t>
  </si>
  <si>
    <t>PERRET</t>
  </si>
  <si>
    <t>PHILIPPON</t>
  </si>
  <si>
    <t>PICHON</t>
  </si>
  <si>
    <t>PIGET</t>
  </si>
  <si>
    <t>PIOT</t>
  </si>
  <si>
    <t>PIPERAUD</t>
  </si>
  <si>
    <t>QUEVAL</t>
  </si>
  <si>
    <t>RABANY</t>
  </si>
  <si>
    <t>RAMACH</t>
  </si>
  <si>
    <t>RAPAZ</t>
  </si>
  <si>
    <t>RAVEAU</t>
  </si>
  <si>
    <t>RENAIRE</t>
  </si>
  <si>
    <t>RENARD</t>
  </si>
  <si>
    <t>RENVILLE-GUINEL</t>
  </si>
  <si>
    <t>RIAUTET</t>
  </si>
  <si>
    <t>RODRIGUEZ</t>
  </si>
  <si>
    <t>ROLLAND</t>
  </si>
  <si>
    <t>ROLLIN</t>
  </si>
  <si>
    <t>ROUMEAU - LEGER</t>
  </si>
  <si>
    <t>ROUSSEL</t>
  </si>
  <si>
    <t>SAUMARD</t>
  </si>
  <si>
    <t>SEVAMY</t>
  </si>
  <si>
    <t>SIPPEL</t>
  </si>
  <si>
    <t>SOCHAL</t>
  </si>
  <si>
    <t>SPONNAGEL</t>
  </si>
  <si>
    <t>TEINTURIER</t>
  </si>
  <si>
    <t>THERET</t>
  </si>
  <si>
    <t>TOMAS</t>
  </si>
  <si>
    <t>TRAVELET</t>
  </si>
  <si>
    <t>TREMEAU</t>
  </si>
  <si>
    <t>TROUVE</t>
  </si>
  <si>
    <t>VERNAUDON</t>
  </si>
  <si>
    <t>VERNET</t>
  </si>
  <si>
    <t>VIAUD</t>
  </si>
  <si>
    <t>VIGNOLET</t>
  </si>
  <si>
    <t>VILLERET</t>
  </si>
  <si>
    <t>VITU</t>
  </si>
  <si>
    <t>YVON</t>
  </si>
  <si>
    <t>Renée</t>
  </si>
  <si>
    <t>Marie-Laure</t>
  </si>
  <si>
    <t>Zinna</t>
  </si>
  <si>
    <t>Bastien</t>
  </si>
  <si>
    <t>Pierrick</t>
  </si>
  <si>
    <t>Yvon</t>
  </si>
  <si>
    <t>Maxence</t>
  </si>
  <si>
    <t>Jayson</t>
  </si>
  <si>
    <t>JEAN-CLAUDE</t>
  </si>
  <si>
    <t>Tanguy</t>
  </si>
  <si>
    <t>Meiggie</t>
  </si>
  <si>
    <t>Jean Marie</t>
  </si>
  <si>
    <t>Marie</t>
  </si>
  <si>
    <t>Boris</t>
  </si>
  <si>
    <t>Christiane</t>
  </si>
  <si>
    <t>José Manuel</t>
  </si>
  <si>
    <t>Solange</t>
  </si>
  <si>
    <t>Jefferson</t>
  </si>
  <si>
    <t>Kévin</t>
  </si>
  <si>
    <t>Jérémi</t>
  </si>
  <si>
    <t>Aleksandra</t>
  </si>
  <si>
    <t>Raphaël</t>
  </si>
  <si>
    <t>Yasin</t>
  </si>
  <si>
    <t>Sylviane</t>
  </si>
  <si>
    <t>Jeanne</t>
  </si>
  <si>
    <t>Sévrine</t>
  </si>
  <si>
    <t>Eloïse</t>
  </si>
  <si>
    <t>Lauryanne</t>
  </si>
  <si>
    <t>Logan</t>
  </si>
  <si>
    <t>Nadia</t>
  </si>
  <si>
    <t>Sandrine</t>
  </si>
  <si>
    <t>Christopher</t>
  </si>
  <si>
    <t>Elise</t>
  </si>
  <si>
    <t>Karen</t>
  </si>
  <si>
    <t>Erik</t>
  </si>
  <si>
    <t>Ramuntcho</t>
  </si>
  <si>
    <t>Johan</t>
  </si>
  <si>
    <t>Réjane</t>
  </si>
  <si>
    <t>Madhuhari</t>
  </si>
  <si>
    <t>Thibault</t>
  </si>
  <si>
    <t>Ferdinand</t>
  </si>
  <si>
    <t>Pierre-Alain</t>
  </si>
  <si>
    <t>Jean-marc</t>
  </si>
  <si>
    <t>Hassan</t>
  </si>
  <si>
    <t>Yanis</t>
  </si>
  <si>
    <t>Guy-Bernard</t>
  </si>
  <si>
    <t>Abel</t>
  </si>
  <si>
    <t>Kyllian</t>
  </si>
  <si>
    <t>Arsène</t>
  </si>
  <si>
    <t>Carine</t>
  </si>
  <si>
    <t>Yoann</t>
  </si>
  <si>
    <t>Sherley</t>
  </si>
  <si>
    <t>Enriqué</t>
  </si>
  <si>
    <t>Benoît</t>
  </si>
  <si>
    <t>Alban</t>
  </si>
  <si>
    <t xml:space="preserve">compte et la partie sera GAGNÉE. En cas de score identique une mène supplémentaire aura lieu. </t>
  </si>
  <si>
    <r>
      <t>NOUVEAU</t>
    </r>
    <r>
      <rPr>
        <b/>
        <sz val="12"/>
        <rFont val="Times New Roman"/>
        <family val="1"/>
      </rPr>
      <t>: les parties peuvent être limitées dans le temps, le score supérieur sera pris en</t>
    </r>
  </si>
  <si>
    <r>
      <t xml:space="preserve">Comme pour un Concours officiel, le club organisateur doit rajouter  les </t>
    </r>
    <r>
      <rPr>
        <b/>
        <sz val="14"/>
        <rFont val="Times New Roman"/>
        <family val="1"/>
      </rPr>
      <t>25%</t>
    </r>
    <r>
      <rPr>
        <sz val="12"/>
        <rFont val="Times New Roman"/>
        <family val="1"/>
      </rPr>
      <t xml:space="preserve"> sur le montant des mises.</t>
    </r>
  </si>
  <si>
    <t>Ces résultats pourront être communiqués à la presse, et mis sur le site du CD36</t>
  </si>
  <si>
    <t>La F.F.P.J.P. n'a pas souhaité l'attribution de points officiels pour ces concours en 4 parties.</t>
  </si>
  <si>
    <t>P.G</t>
  </si>
  <si>
    <t>Partie 1</t>
  </si>
  <si>
    <t>Gagn</t>
  </si>
  <si>
    <t>Perd</t>
  </si>
  <si>
    <t>Score</t>
  </si>
  <si>
    <t>Partie 2</t>
  </si>
  <si>
    <t>Partie 3</t>
  </si>
  <si>
    <t>Partie 4</t>
  </si>
  <si>
    <t>RECAPITULATION</t>
  </si>
  <si>
    <t>Ce logiciel à été créé pour l'organisation des Concours du CD36</t>
  </si>
  <si>
    <t>CHALLENGE FÉMININ - CONCOURS JEUNES -VÉTÉRANS - PROPAGANDES.</t>
  </si>
  <si>
    <t>CTRL + V</t>
  </si>
  <si>
    <t>P . G</t>
  </si>
  <si>
    <t xml:space="preserve"> Nous sommes le:</t>
  </si>
  <si>
    <t xml:space="preserve">CONCOURS EN 4 PARTIES </t>
  </si>
  <si>
    <t>JEUNES -  FÉMININ - PROPAGANDES et autres autorisés par le CD36</t>
  </si>
  <si>
    <r>
      <t xml:space="preserve">Celles-ci devront être effecctuées avec le logiciel </t>
    </r>
    <r>
      <rPr>
        <b/>
        <sz val="12"/>
        <color indexed="12"/>
        <rFont val="Times New Roman"/>
        <family val="1"/>
      </rPr>
      <t>FÉDÉRATION GESTIONS CONCOURS</t>
    </r>
  </si>
  <si>
    <t xml:space="preserve"> avec le Lecteur  de Licence F.F.P.J.P pour tous les concours officiel inscrits au calendrier CD36.</t>
  </si>
  <si>
    <t xml:space="preserve">Le tirage du premier TOUR se fera donc avec GESTIONS CONCOURS puis il sera </t>
  </si>
  <si>
    <t>couleur orange [Lancer Tri par Résultat] Le bouton Tri par équipe à été supprimé car devenu</t>
  </si>
  <si>
    <t>inutile avec la modification des saisies automatique pour les équipes perdantes.</t>
  </si>
  <si>
    <r>
      <t xml:space="preserve">Nouveau bouton: </t>
    </r>
    <r>
      <rPr>
        <b/>
        <sz val="11"/>
        <color indexed="8"/>
        <rFont val="Times New Roman"/>
        <family val="1"/>
      </rPr>
      <t>[Récapitulation]: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Un résumé de toutes les parties de chaque tour.</t>
    </r>
  </si>
  <si>
    <t>Il faudra remplir cette page selon les instructions données dans celle-ci. Nombre total de équipes.</t>
  </si>
  <si>
    <t xml:space="preserve">Au responsable et auteur du logiciel: </t>
  </si>
  <si>
    <t>Pour tous renseignements complémentaires, adrésser les au créateur de ce logiciel. Ou  au Président du CD36</t>
  </si>
  <si>
    <t>Rechercher :</t>
  </si>
  <si>
    <t>Equipe</t>
  </si>
  <si>
    <t>ABDERRAHMANE</t>
  </si>
  <si>
    <t>Samira</t>
  </si>
  <si>
    <t>ALLOUARD</t>
  </si>
  <si>
    <t>Mikaël</t>
  </si>
  <si>
    <t>AUDEJEAN</t>
  </si>
  <si>
    <t>BENARD</t>
  </si>
  <si>
    <t>Arthur</t>
  </si>
  <si>
    <t>BERNARD</t>
  </si>
  <si>
    <t>BERTHELEMY</t>
  </si>
  <si>
    <t>Adeline</t>
  </si>
  <si>
    <t>BERTHIAS - LOJEK</t>
  </si>
  <si>
    <t>BOURBON</t>
  </si>
  <si>
    <t>Jordan</t>
  </si>
  <si>
    <t>Benoit</t>
  </si>
  <si>
    <t>CHEDEAU</t>
  </si>
  <si>
    <t>CHIPAULT</t>
  </si>
  <si>
    <t>COMPAGNY</t>
  </si>
  <si>
    <t>COUDRAY</t>
  </si>
  <si>
    <t>DE METER</t>
  </si>
  <si>
    <t>Samuel</t>
  </si>
  <si>
    <t>DELAVEAU</t>
  </si>
  <si>
    <t>DEMAY</t>
  </si>
  <si>
    <t>Marie-France</t>
  </si>
  <si>
    <t>DEMETER</t>
  </si>
  <si>
    <t>Mélissa</t>
  </si>
  <si>
    <t>DUMEZ</t>
  </si>
  <si>
    <t>ELION</t>
  </si>
  <si>
    <t>GATEFIN</t>
  </si>
  <si>
    <t>GONCALVES</t>
  </si>
  <si>
    <t>Armenio</t>
  </si>
  <si>
    <t>GRABOWSKI</t>
  </si>
  <si>
    <t>HARZIC</t>
  </si>
  <si>
    <t>Brice</t>
  </si>
  <si>
    <t>Max</t>
  </si>
  <si>
    <t>HILAIRE</t>
  </si>
  <si>
    <t>KERESPARS</t>
  </si>
  <si>
    <t>LAGRENNE</t>
  </si>
  <si>
    <t>LEONARD</t>
  </si>
  <si>
    <t>Jonathan</t>
  </si>
  <si>
    <t>LIMET</t>
  </si>
  <si>
    <t>Anna</t>
  </si>
  <si>
    <t>MONET</t>
  </si>
  <si>
    <t>Stephan</t>
  </si>
  <si>
    <t>PARREIRA</t>
  </si>
  <si>
    <t>Maria</t>
  </si>
  <si>
    <t>PINON</t>
  </si>
  <si>
    <t>POINSON</t>
  </si>
  <si>
    <t>Jérome</t>
  </si>
  <si>
    <t>PONCIN</t>
  </si>
  <si>
    <t>Yvette</t>
  </si>
  <si>
    <t>Jonas</t>
  </si>
  <si>
    <t>SAJA</t>
  </si>
  <si>
    <t>SASTRE</t>
  </si>
  <si>
    <t>Josian</t>
  </si>
  <si>
    <t>SCAVARDO</t>
  </si>
  <si>
    <t>Marina</t>
  </si>
  <si>
    <t>TARDIVON</t>
  </si>
  <si>
    <t>TOURLAND</t>
  </si>
  <si>
    <t>VERCRUYSSE</t>
  </si>
  <si>
    <t>VEZARD</t>
  </si>
  <si>
    <t>1) Entre les N° d'équipes selon le tirage au sort du haut vers le bas.</t>
  </si>
  <si>
    <t xml:space="preserve"> 2) Rentre les résultats des parties gagnées puis perdant en face chaque équipe.</t>
  </si>
  <si>
    <t>Une fenêtre va te demander si tu acceptes le TRI qui équivaut au prochain tirage.</t>
  </si>
  <si>
    <t>réponde OUI si tu acceptes. Le tirage sera fait automatiquement.</t>
  </si>
  <si>
    <t>Si tu réponds par la négative, pour continuer tu devras valider le tirage en cliquant sur le bouton</t>
  </si>
  <si>
    <r>
      <t>L'action sur ce bouton efface toute la page.</t>
    </r>
    <r>
      <rPr>
        <b/>
        <sz val="11"/>
        <color indexed="12"/>
        <rFont val="Times New Roman"/>
        <family val="1"/>
      </rPr>
      <t xml:space="preserve"> Masque le pendant le Concours</t>
    </r>
    <r>
      <rPr>
        <b/>
        <sz val="11"/>
        <rFont val="Times New Roman"/>
        <family val="1"/>
      </rPr>
      <t xml:space="preserve">. </t>
    </r>
  </si>
  <si>
    <t>Pour le masquer Appuie sur la touche Ctrl et la touche V en même temps.</t>
  </si>
  <si>
    <t>(Ctrl + V) Pour l'afficher de nouveau fais la même chose en apuyant sur les deux touches.</t>
  </si>
  <si>
    <r>
      <t>ensuite COPIER dans la page 4 Parties. Colonne.</t>
    </r>
    <r>
      <rPr>
        <b/>
        <sz val="14"/>
        <color indexed="12"/>
        <rFont val="Times New Roman"/>
        <family val="1"/>
      </rPr>
      <t xml:space="preserve"> A</t>
    </r>
    <r>
      <rPr>
        <b/>
        <sz val="12"/>
        <rFont val="Times New Roman"/>
        <family val="1"/>
      </rPr>
      <t xml:space="preserve"> N° Équipes</t>
    </r>
  </si>
  <si>
    <t>Parties gagnées montant minimum de 4 €. Le tarif change à chaque fois si tu ne perds aucune partie.</t>
  </si>
  <si>
    <t>A</t>
  </si>
  <si>
    <t>Arrêté</t>
  </si>
  <si>
    <t xml:space="preserve">de la partie. Si erreur, clique de nouveau sur minuteur et le mettre à Zéro, puis recommencer. </t>
  </si>
  <si>
    <r>
      <t>Le Minuteur: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Clique sur minuteur. Dans la fenêtre qui s'ouvre tape le nombre de minutes pour la durée</t>
    </r>
  </si>
  <si>
    <r>
      <t>INSCRIPTIONS</t>
    </r>
    <r>
      <rPr>
        <u val="single"/>
        <sz val="12"/>
        <color indexed="12"/>
        <rFont val="Times New Roman"/>
        <family val="1"/>
      </rPr>
      <t>:</t>
    </r>
    <r>
      <rPr>
        <b/>
        <u val="single"/>
        <sz val="12"/>
        <color indexed="12"/>
        <rFont val="Times New Roman"/>
        <family val="1"/>
      </rPr>
      <t xml:space="preserve"> </t>
    </r>
  </si>
  <si>
    <t>roger.tastetcd36@gmail.com</t>
  </si>
  <si>
    <t>christophe.margotcd36@gmail.com</t>
  </si>
  <si>
    <t>DALLOT Marie-Agnès: dallotmacd36@gmail.com</t>
  </si>
  <si>
    <t>La Présidente:</t>
  </si>
  <si>
    <t>TASTET Roger: roger.tastetcd36@gamil.com</t>
  </si>
  <si>
    <t>https://petanque36.pagesperso-orange.fr/</t>
  </si>
  <si>
    <t>Le Montant des engagements sera de: Doublettes 10 € - Triplettes 15 €</t>
  </si>
  <si>
    <t>Version: 25/11/2022</t>
  </si>
  <si>
    <t>ORGANISATEUR COMMENTAIRE</t>
  </si>
  <si>
    <t>À Madame CHARBONNIER Karine mail: karinecd36@gmail.com</t>
  </si>
  <si>
    <t>karinecd36@gmail.com</t>
  </si>
  <si>
    <t>LISTING: Mise à jour le: 29/11/2022</t>
  </si>
  <si>
    <t>CHATEAUROUX</t>
  </si>
  <si>
    <t xml:space="preserve">BERRICHONNE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</si>
</sst>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0"/>
    <numFmt numFmtId="166" formatCode="[$-40C]dddd\ d\ mmmm\ yyyy"/>
    <numFmt numFmtId="167" formatCode="dd/mm/yy;@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0.00;[Red]0.00"/>
    <numFmt numFmtId="180" formatCode="0.00000000;[Red]0.00000000"/>
    <numFmt numFmtId="181" formatCode="#,##0.00000000\ &quot;€&quot;;[Red]#,##0.00000000\ &quot;€&quot;"/>
    <numFmt numFmtId="182" formatCode="_-* #,##0.00000000\ &quot;€&quot;_-;\-* #,##0.00000000\ &quot;€&quot;_-;_-* &quot;-&quot;????????\ &quot;€&quot;_-;_-@_-"/>
    <numFmt numFmtId="183" formatCode="00000000"/>
    <numFmt numFmtId="184" formatCode="[$-F800]dddd\,\ mmmm\ dd\,\ yyyy"/>
    <numFmt numFmtId="185" formatCode="d\ mmmm\ yyyy"/>
    <numFmt numFmtId="186" formatCode="000000000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b/>
      <sz val="14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26"/>
      <name val="Times New Roman"/>
      <family val="1"/>
    </font>
    <font>
      <b/>
      <u val="single"/>
      <sz val="10"/>
      <color indexed="9"/>
      <name val="Times New Roman"/>
      <family val="1"/>
    </font>
    <font>
      <b/>
      <u val="single"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18"/>
      <name val="Arial"/>
      <family val="0"/>
    </font>
    <font>
      <b/>
      <u val="single"/>
      <sz val="14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4"/>
      <color indexed="9"/>
      <name val="Times New Roman"/>
      <family val="1"/>
    </font>
    <font>
      <b/>
      <u val="single"/>
      <sz val="16"/>
      <color indexed="12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2"/>
      <color indexed="10"/>
      <name val="Arial"/>
      <family val="0"/>
    </font>
    <font>
      <b/>
      <sz val="12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6"/>
      <color indexed="53"/>
      <name val="Times New Roman"/>
      <family val="1"/>
    </font>
    <font>
      <sz val="10"/>
      <color indexed="8"/>
      <name val="Arial"/>
      <family val="0"/>
    </font>
    <font>
      <sz val="16"/>
      <color indexed="8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36"/>
      <name val="Arial"/>
      <family val="2"/>
    </font>
    <font>
      <sz val="28"/>
      <name val="MS Outlook"/>
      <family val="0"/>
    </font>
    <font>
      <sz val="12"/>
      <name val="Arial"/>
      <family val="2"/>
    </font>
    <font>
      <sz val="10"/>
      <color indexed="12"/>
      <name val="Arial"/>
      <family val="0"/>
    </font>
    <font>
      <u val="single"/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Arial"/>
      <family val="2"/>
    </font>
    <font>
      <u val="single"/>
      <sz val="10"/>
      <name val="Arial"/>
      <family val="0"/>
    </font>
    <font>
      <u val="single"/>
      <sz val="12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560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hidden="1"/>
    </xf>
    <xf numFmtId="0" fontId="21" fillId="24" borderId="0" xfId="0" applyFont="1" applyFill="1" applyBorder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21" fillId="25" borderId="10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3" fillId="0" borderId="11" xfId="0" applyFont="1" applyBorder="1" applyAlignment="1" applyProtection="1">
      <alignment horizontal="center"/>
      <protection locked="0"/>
    </xf>
    <xf numFmtId="0" fontId="0" fillId="25" borderId="0" xfId="0" applyFill="1" applyBorder="1" applyAlignment="1" applyProtection="1">
      <alignment/>
      <protection hidden="1"/>
    </xf>
    <xf numFmtId="0" fontId="0" fillId="25" borderId="12" xfId="0" applyFill="1" applyBorder="1" applyAlignment="1" applyProtection="1">
      <alignment/>
      <protection hidden="1"/>
    </xf>
    <xf numFmtId="0" fontId="25" fillId="25" borderId="13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25" borderId="0" xfId="0" applyFont="1" applyFill="1" applyBorder="1" applyAlignment="1" applyProtection="1">
      <alignment horizontal="center"/>
      <protection hidden="1"/>
    </xf>
    <xf numFmtId="0" fontId="25" fillId="25" borderId="12" xfId="0" applyFont="1" applyFill="1" applyBorder="1" applyAlignment="1" applyProtection="1">
      <alignment horizontal="center"/>
      <protection hidden="1"/>
    </xf>
    <xf numFmtId="0" fontId="25" fillId="25" borderId="14" xfId="0" applyFont="1" applyFill="1" applyBorder="1" applyAlignment="1" applyProtection="1">
      <alignment horizontal="center"/>
      <protection hidden="1"/>
    </xf>
    <xf numFmtId="0" fontId="25" fillId="25" borderId="15" xfId="0" applyFont="1" applyFill="1" applyBorder="1" applyAlignment="1" applyProtection="1">
      <alignment horizontal="center"/>
      <protection hidden="1"/>
    </xf>
    <xf numFmtId="0" fontId="25" fillId="25" borderId="16" xfId="0" applyFont="1" applyFill="1" applyBorder="1" applyAlignment="1" applyProtection="1">
      <alignment horizontal="center"/>
      <protection hidden="1"/>
    </xf>
    <xf numFmtId="0" fontId="20" fillId="26" borderId="17" xfId="0" applyFont="1" applyFill="1" applyBorder="1" applyAlignment="1" applyProtection="1">
      <alignment/>
      <protection hidden="1"/>
    </xf>
    <xf numFmtId="0" fontId="20" fillId="26" borderId="18" xfId="0" applyFont="1" applyFill="1" applyBorder="1" applyAlignment="1" applyProtection="1">
      <alignment/>
      <protection hidden="1"/>
    </xf>
    <xf numFmtId="0" fontId="21" fillId="26" borderId="17" xfId="0" applyFont="1" applyFill="1" applyBorder="1" applyAlignment="1" applyProtection="1">
      <alignment/>
      <protection hidden="1"/>
    </xf>
    <xf numFmtId="0" fontId="21" fillId="26" borderId="18" xfId="0" applyFont="1" applyFill="1" applyBorder="1" applyAlignment="1" applyProtection="1">
      <alignment/>
      <protection hidden="1"/>
    </xf>
    <xf numFmtId="0" fontId="0" fillId="25" borderId="13" xfId="0" applyFill="1" applyBorder="1" applyAlignment="1" applyProtection="1">
      <alignment horizontal="center"/>
      <protection hidden="1"/>
    </xf>
    <xf numFmtId="1" fontId="0" fillId="24" borderId="0" xfId="0" applyNumberFormat="1" applyFill="1" applyAlignment="1" applyProtection="1">
      <alignment/>
      <protection hidden="1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24" borderId="0" xfId="0" applyNumberFormat="1" applyFill="1" applyAlignment="1" applyProtection="1">
      <alignment/>
      <protection locked="0"/>
    </xf>
    <xf numFmtId="0" fontId="27" fillId="26" borderId="11" xfId="0" applyFont="1" applyFill="1" applyBorder="1" applyAlignment="1" applyProtection="1">
      <alignment horizontal="center"/>
      <protection hidden="1"/>
    </xf>
    <xf numFmtId="0" fontId="24" fillId="6" borderId="11" xfId="0" applyFont="1" applyFill="1" applyBorder="1" applyAlignment="1" applyProtection="1">
      <alignment horizontal="center"/>
      <protection hidden="1"/>
    </xf>
    <xf numFmtId="0" fontId="23" fillId="25" borderId="11" xfId="0" applyFont="1" applyFill="1" applyBorder="1" applyAlignment="1" applyProtection="1">
      <alignment horizontal="center"/>
      <protection hidden="1"/>
    </xf>
    <xf numFmtId="0" fontId="20" fillId="4" borderId="11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/>
      <protection locked="0"/>
    </xf>
    <xf numFmtId="0" fontId="29" fillId="25" borderId="13" xfId="0" applyFont="1" applyFill="1" applyBorder="1" applyAlignment="1" applyProtection="1">
      <alignment horizontal="right"/>
      <protection hidden="1"/>
    </xf>
    <xf numFmtId="0" fontId="29" fillId="25" borderId="0" xfId="0" applyFont="1" applyFill="1" applyBorder="1" applyAlignment="1" applyProtection="1">
      <alignment horizontal="right"/>
      <protection hidden="1"/>
    </xf>
    <xf numFmtId="0" fontId="28" fillId="24" borderId="0" xfId="0" applyFont="1" applyFill="1" applyAlignment="1" applyProtection="1">
      <alignment/>
      <protection hidden="1"/>
    </xf>
    <xf numFmtId="0" fontId="23" fillId="24" borderId="0" xfId="0" applyFont="1" applyFill="1" applyBorder="1" applyAlignment="1" applyProtection="1">
      <alignment/>
      <protection hidden="1"/>
    </xf>
    <xf numFmtId="0" fontId="0" fillId="24" borderId="19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/>
      <protection hidden="1"/>
    </xf>
    <xf numFmtId="0" fontId="28" fillId="24" borderId="19" xfId="0" applyFont="1" applyFill="1" applyBorder="1" applyAlignment="1" applyProtection="1">
      <alignment/>
      <protection hidden="1"/>
    </xf>
    <xf numFmtId="0" fontId="28" fillId="24" borderId="2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1" fontId="20" fillId="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center"/>
      <protection locked="0"/>
    </xf>
    <xf numFmtId="49" fontId="2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6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20" xfId="0" applyFont="1" applyFill="1" applyBorder="1" applyAlignment="1" applyProtection="1">
      <alignment/>
      <protection hidden="1"/>
    </xf>
    <xf numFmtId="0" fontId="23" fillId="0" borderId="0" xfId="0" applyNumberFormat="1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6" fontId="39" fillId="0" borderId="0" xfId="0" applyNumberFormat="1" applyFont="1" applyFill="1" applyBorder="1" applyAlignment="1" applyProtection="1">
      <alignment horizontal="center"/>
      <protection hidden="1"/>
    </xf>
    <xf numFmtId="1" fontId="39" fillId="0" borderId="0" xfId="0" applyNumberFormat="1" applyFont="1" applyFill="1" applyBorder="1" applyAlignment="1" applyProtection="1">
      <alignment horizontal="center"/>
      <protection hidden="1"/>
    </xf>
    <xf numFmtId="164" fontId="39" fillId="0" borderId="0" xfId="0" applyNumberFormat="1" applyFont="1" applyFill="1" applyBorder="1" applyAlignment="1" applyProtection="1">
      <alignment horizontal="center"/>
      <protection hidden="1"/>
    </xf>
    <xf numFmtId="6" fontId="41" fillId="0" borderId="1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NumberFormat="1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42" fillId="0" borderId="10" xfId="0" applyFont="1" applyFill="1" applyBorder="1" applyAlignment="1" applyProtection="1">
      <alignment horizontal="center"/>
      <protection hidden="1"/>
    </xf>
    <xf numFmtId="0" fontId="37" fillId="0" borderId="0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21" xfId="0" applyFont="1" applyFill="1" applyBorder="1" applyAlignment="1" applyProtection="1">
      <alignment horizontal="center"/>
      <protection hidden="1"/>
    </xf>
    <xf numFmtId="1" fontId="20" fillId="0" borderId="21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 locked="0"/>
    </xf>
    <xf numFmtId="6" fontId="23" fillId="0" borderId="22" xfId="0" applyNumberFormat="1" applyFont="1" applyFill="1" applyBorder="1" applyAlignment="1" applyProtection="1">
      <alignment horizontal="center"/>
      <protection hidden="1"/>
    </xf>
    <xf numFmtId="0" fontId="37" fillId="0" borderId="23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6" fontId="30" fillId="10" borderId="10" xfId="0" applyNumberFormat="1" applyFont="1" applyFill="1" applyBorder="1" applyAlignment="1" applyProtection="1">
      <alignment horizontal="center"/>
      <protection hidden="1" locked="0"/>
    </xf>
    <xf numFmtId="6" fontId="43" fillId="0" borderId="24" xfId="0" applyNumberFormat="1" applyFont="1" applyFill="1" applyBorder="1" applyAlignment="1" applyProtection="1">
      <alignment horizontal="center"/>
      <protection hidden="1" locked="0"/>
    </xf>
    <xf numFmtId="0" fontId="37" fillId="0" borderId="22" xfId="0" applyNumberFormat="1" applyFont="1" applyFill="1" applyBorder="1" applyAlignment="1" applyProtection="1">
      <alignment horizontal="center"/>
      <protection hidden="1"/>
    </xf>
    <xf numFmtId="6" fontId="43" fillId="0" borderId="25" xfId="0" applyNumberFormat="1" applyFont="1" applyFill="1" applyBorder="1" applyAlignment="1" applyProtection="1">
      <alignment horizontal="center"/>
      <protection hidden="1"/>
    </xf>
    <xf numFmtId="164" fontId="44" fillId="0" borderId="20" xfId="0" applyNumberFormat="1" applyFont="1" applyFill="1" applyBorder="1" applyAlignment="1" applyProtection="1">
      <alignment horizontal="center"/>
      <protection hidden="1"/>
    </xf>
    <xf numFmtId="164" fontId="44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NumberFormat="1" applyFill="1" applyBorder="1" applyAlignment="1" applyProtection="1">
      <alignment/>
      <protection hidden="1" locked="0"/>
    </xf>
    <xf numFmtId="0" fontId="0" fillId="0" borderId="0" xfId="0" applyAlignment="1">
      <alignment horizontal="center"/>
    </xf>
    <xf numFmtId="0" fontId="37" fillId="0" borderId="0" xfId="0" applyFont="1" applyFill="1" applyBorder="1" applyAlignment="1" applyProtection="1">
      <alignment horizontal="center"/>
      <protection hidden="1" locked="0"/>
    </xf>
    <xf numFmtId="0" fontId="0" fillId="0" borderId="26" xfId="0" applyFill="1" applyBorder="1" applyAlignment="1" applyProtection="1">
      <alignment/>
      <protection hidden="1"/>
    </xf>
    <xf numFmtId="0" fontId="26" fillId="0" borderId="27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0" fillId="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4" borderId="28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right"/>
    </xf>
    <xf numFmtId="0" fontId="20" fillId="4" borderId="13" xfId="0" applyFont="1" applyFill="1" applyBorder="1" applyAlignment="1">
      <alignment/>
    </xf>
    <xf numFmtId="0" fontId="20" fillId="4" borderId="12" xfId="0" applyFont="1" applyFill="1" applyBorder="1" applyAlignment="1">
      <alignment/>
    </xf>
    <xf numFmtId="0" fontId="54" fillId="4" borderId="13" xfId="0" applyFont="1" applyFill="1" applyBorder="1" applyAlignment="1">
      <alignment/>
    </xf>
    <xf numFmtId="0" fontId="54" fillId="4" borderId="0" xfId="0" applyFont="1" applyFill="1" applyBorder="1" applyAlignment="1">
      <alignment/>
    </xf>
    <xf numFmtId="0" fontId="54" fillId="4" borderId="12" xfId="0" applyFont="1" applyFill="1" applyBorder="1" applyAlignment="1">
      <alignment/>
    </xf>
    <xf numFmtId="0" fontId="21" fillId="0" borderId="29" xfId="0" applyFont="1" applyBorder="1" applyAlignment="1" applyProtection="1">
      <alignment horizontal="center"/>
      <protection/>
    </xf>
    <xf numFmtId="49" fontId="21" fillId="0" borderId="20" xfId="0" applyNumberFormat="1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42" fillId="0" borderId="30" xfId="0" applyFont="1" applyFill="1" applyBorder="1" applyAlignment="1" applyProtection="1">
      <alignment horizontal="center"/>
      <protection hidden="1"/>
    </xf>
    <xf numFmtId="6" fontId="26" fillId="10" borderId="19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Alignment="1">
      <alignment/>
    </xf>
    <xf numFmtId="0" fontId="20" fillId="0" borderId="10" xfId="0" applyFont="1" applyFill="1" applyBorder="1" applyAlignment="1" applyProtection="1">
      <alignment horizontal="center"/>
      <protection hidden="1"/>
    </xf>
    <xf numFmtId="49" fontId="39" fillId="10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26" borderId="30" xfId="0" applyFont="1" applyFill="1" applyBorder="1" applyAlignment="1">
      <alignment/>
    </xf>
    <xf numFmtId="0" fontId="23" fillId="26" borderId="17" xfId="0" applyFont="1" applyFill="1" applyBorder="1" applyAlignment="1">
      <alignment/>
    </xf>
    <xf numFmtId="0" fontId="23" fillId="26" borderId="18" xfId="0" applyFont="1" applyFill="1" applyBorder="1" applyAlignment="1">
      <alignment/>
    </xf>
    <xf numFmtId="0" fontId="23" fillId="26" borderId="28" xfId="0" applyFont="1" applyFill="1" applyBorder="1" applyAlignment="1">
      <alignment/>
    </xf>
    <xf numFmtId="0" fontId="23" fillId="26" borderId="26" xfId="0" applyFont="1" applyFill="1" applyBorder="1" applyAlignment="1">
      <alignment/>
    </xf>
    <xf numFmtId="0" fontId="26" fillId="10" borderId="20" xfId="0" applyFont="1" applyFill="1" applyBorder="1" applyAlignment="1">
      <alignment horizontal="center"/>
    </xf>
    <xf numFmtId="0" fontId="52" fillId="4" borderId="30" xfId="45" applyFont="1" applyFill="1" applyBorder="1" applyAlignment="1">
      <alignment horizontal="center"/>
    </xf>
    <xf numFmtId="0" fontId="52" fillId="0" borderId="0" xfId="45" applyFont="1" applyFill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 vertical="center"/>
      <protection hidden="1"/>
    </xf>
    <xf numFmtId="164" fontId="42" fillId="0" borderId="11" xfId="0" applyNumberFormat="1" applyFont="1" applyFill="1" applyBorder="1" applyAlignment="1" applyProtection="1">
      <alignment horizontal="center"/>
      <protection hidden="1"/>
    </xf>
    <xf numFmtId="164" fontId="42" fillId="0" borderId="31" xfId="0" applyNumberFormat="1" applyFont="1" applyFill="1" applyBorder="1" applyAlignment="1" applyProtection="1">
      <alignment horizontal="center"/>
      <protection hidden="1"/>
    </xf>
    <xf numFmtId="6" fontId="30" fillId="1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25" borderId="13" xfId="0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40" fillId="25" borderId="0" xfId="45" applyFont="1" applyFill="1" applyBorder="1" applyAlignment="1" applyProtection="1">
      <alignment/>
      <protection locked="0"/>
    </xf>
    <xf numFmtId="0" fontId="0" fillId="25" borderId="0" xfId="0" applyFill="1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0" fontId="0" fillId="25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3" fontId="0" fillId="0" borderId="11" xfId="0" applyNumberForma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183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center"/>
      <protection locked="0"/>
    </xf>
    <xf numFmtId="49" fontId="20" fillId="0" borderId="35" xfId="0" applyNumberFormat="1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49" fontId="20" fillId="0" borderId="37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167" fontId="26" fillId="4" borderId="39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83" fontId="0" fillId="0" borderId="0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183" fontId="20" fillId="0" borderId="11" xfId="0" applyNumberFormat="1" applyFont="1" applyBorder="1" applyAlignment="1" applyProtection="1">
      <alignment horizontal="center" wrapText="1"/>
      <protection/>
    </xf>
    <xf numFmtId="0" fontId="20" fillId="0" borderId="11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83" fontId="27" fillId="25" borderId="40" xfId="0" applyNumberFormat="1" applyFont="1" applyFill="1" applyBorder="1" applyAlignment="1" applyProtection="1">
      <alignment horizontal="center" wrapText="1"/>
      <protection/>
    </xf>
    <xf numFmtId="0" fontId="27" fillId="25" borderId="41" xfId="0" applyFont="1" applyFill="1" applyBorder="1" applyAlignment="1" applyProtection="1">
      <alignment horizontal="center" wrapText="1"/>
      <protection/>
    </xf>
    <xf numFmtId="0" fontId="63" fillId="25" borderId="42" xfId="0" applyFont="1" applyFill="1" applyBorder="1" applyAlignment="1" applyProtection="1">
      <alignment horizontal="center" wrapText="1"/>
      <protection/>
    </xf>
    <xf numFmtId="183" fontId="64" fillId="0" borderId="43" xfId="0" applyNumberFormat="1" applyFont="1" applyBorder="1" applyAlignment="1" applyProtection="1">
      <alignment horizontal="center" vertical="center" wrapText="1"/>
      <protection/>
    </xf>
    <xf numFmtId="0" fontId="65" fillId="0" borderId="44" xfId="0" applyFont="1" applyBorder="1" applyAlignment="1" applyProtection="1">
      <alignment horizontal="center" vertical="center" wrapText="1"/>
      <protection/>
    </xf>
    <xf numFmtId="0" fontId="64" fillId="0" borderId="45" xfId="0" applyFont="1" applyBorder="1" applyAlignment="1" applyProtection="1">
      <alignment horizontal="center" vertical="center" wrapText="1"/>
      <protection/>
    </xf>
    <xf numFmtId="0" fontId="64" fillId="0" borderId="44" xfId="0" applyFont="1" applyFill="1" applyBorder="1" applyAlignment="1" applyProtection="1">
      <alignment horizontal="center" vertical="center" wrapText="1"/>
      <protection/>
    </xf>
    <xf numFmtId="0" fontId="0" fillId="25" borderId="26" xfId="0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13" xfId="0" applyFill="1" applyBorder="1" applyAlignment="1" applyProtection="1">
      <alignment/>
      <protection hidden="1"/>
    </xf>
    <xf numFmtId="0" fontId="37" fillId="25" borderId="0" xfId="0" applyFont="1" applyFill="1" applyBorder="1" applyAlignment="1" applyProtection="1">
      <alignment horizontal="center"/>
      <protection hidden="1"/>
    </xf>
    <xf numFmtId="0" fontId="37" fillId="25" borderId="0" xfId="0" applyFont="1" applyFill="1" applyBorder="1" applyAlignment="1" applyProtection="1">
      <alignment/>
      <protection hidden="1"/>
    </xf>
    <xf numFmtId="0" fontId="40" fillId="25" borderId="0" xfId="45" applyFont="1" applyFill="1" applyBorder="1" applyAlignment="1" applyProtection="1">
      <alignment horizontal="center" vertical="center"/>
      <protection hidden="1"/>
    </xf>
    <xf numFmtId="0" fontId="38" fillId="25" borderId="0" xfId="0" applyFont="1" applyFill="1" applyBorder="1" applyAlignment="1" applyProtection="1">
      <alignment/>
      <protection hidden="1"/>
    </xf>
    <xf numFmtId="0" fontId="39" fillId="25" borderId="0" xfId="0" applyFont="1" applyFill="1" applyBorder="1" applyAlignment="1" applyProtection="1">
      <alignment/>
      <protection hidden="1"/>
    </xf>
    <xf numFmtId="0" fontId="40" fillId="25" borderId="0" xfId="45" applyFont="1" applyFill="1" applyBorder="1" applyAlignment="1" applyProtection="1">
      <alignment horizontal="center"/>
      <protection hidden="1"/>
    </xf>
    <xf numFmtId="0" fontId="20" fillId="25" borderId="0" xfId="0" applyFont="1" applyFill="1" applyBorder="1" applyAlignment="1" applyProtection="1">
      <alignment/>
      <protection hidden="1"/>
    </xf>
    <xf numFmtId="0" fontId="40" fillId="25" borderId="0" xfId="45" applyFont="1" applyFill="1" applyBorder="1" applyAlignment="1" applyProtection="1">
      <alignment/>
      <protection hidden="1"/>
    </xf>
    <xf numFmtId="0" fontId="22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/>
      <protection hidden="1"/>
    </xf>
    <xf numFmtId="0" fontId="67" fillId="26" borderId="11" xfId="0" applyFont="1" applyFill="1" applyBorder="1" applyAlignment="1" applyProtection="1">
      <alignment horizontal="center"/>
      <protection hidden="1"/>
    </xf>
    <xf numFmtId="165" fontId="20" fillId="10" borderId="11" xfId="0" applyNumberFormat="1" applyFont="1" applyFill="1" applyBorder="1" applyAlignment="1" applyProtection="1">
      <alignment horizontal="center"/>
      <protection hidden="1"/>
    </xf>
    <xf numFmtId="1" fontId="20" fillId="26" borderId="11" xfId="0" applyNumberFormat="1" applyFont="1" applyFill="1" applyBorder="1" applyAlignment="1" applyProtection="1">
      <alignment horizontal="center"/>
      <protection hidden="1"/>
    </xf>
    <xf numFmtId="1" fontId="20" fillId="20" borderId="11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Alignment="1">
      <alignment/>
    </xf>
    <xf numFmtId="0" fontId="69" fillId="20" borderId="30" xfId="0" applyFont="1" applyFill="1" applyBorder="1" applyAlignment="1" applyProtection="1">
      <alignment horizontal="center"/>
      <protection hidden="1"/>
    </xf>
    <xf numFmtId="0" fontId="42" fillId="20" borderId="30" xfId="0" applyFont="1" applyFill="1" applyBorder="1" applyAlignment="1" applyProtection="1">
      <alignment horizontal="center"/>
      <protection hidden="1"/>
    </xf>
    <xf numFmtId="1" fontId="20" fillId="26" borderId="10" xfId="0" applyNumberFormat="1" applyFont="1" applyFill="1" applyBorder="1" applyAlignment="1" applyProtection="1">
      <alignment horizontal="center"/>
      <protection locked="0"/>
    </xf>
    <xf numFmtId="6" fontId="26" fillId="22" borderId="11" xfId="0" applyNumberFormat="1" applyFont="1" applyFill="1" applyBorder="1" applyAlignment="1" applyProtection="1">
      <alignment horizontal="center"/>
      <protection hidden="1"/>
    </xf>
    <xf numFmtId="6" fontId="23" fillId="22" borderId="11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25" borderId="11" xfId="0" applyFont="1" applyFill="1" applyBorder="1" applyAlignment="1" applyProtection="1">
      <alignment horizontal="center"/>
      <protection hidden="1"/>
    </xf>
    <xf numFmtId="1" fontId="24" fillId="6" borderId="11" xfId="0" applyNumberFormat="1" applyFont="1" applyFill="1" applyBorder="1" applyAlignment="1" applyProtection="1">
      <alignment horizontal="center"/>
      <protection hidden="1"/>
    </xf>
    <xf numFmtId="0" fontId="20" fillId="4" borderId="30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4" fillId="24" borderId="0" xfId="0" applyFont="1" applyFill="1" applyBorder="1" applyAlignment="1" applyProtection="1">
      <alignment/>
      <protection hidden="1"/>
    </xf>
    <xf numFmtId="49" fontId="23" fillId="24" borderId="0" xfId="0" applyNumberFormat="1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1" fontId="0" fillId="24" borderId="0" xfId="0" applyNumberFormat="1" applyFill="1" applyBorder="1" applyAlignment="1" applyProtection="1">
      <alignment/>
      <protection hidden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20" fillId="24" borderId="10" xfId="0" applyFont="1" applyFill="1" applyBorder="1" applyAlignment="1" applyProtection="1">
      <alignment horizontal="center"/>
      <protection hidden="1"/>
    </xf>
    <xf numFmtId="0" fontId="73" fillId="19" borderId="10" xfId="0" applyFont="1" applyFill="1" applyBorder="1" applyAlignment="1" applyProtection="1">
      <alignment horizontal="center"/>
      <protection hidden="1"/>
    </xf>
    <xf numFmtId="0" fontId="24" fillId="19" borderId="11" xfId="0" applyFont="1" applyFill="1" applyBorder="1" applyAlignment="1" applyProtection="1">
      <alignment horizontal="center"/>
      <protection hidden="1"/>
    </xf>
    <xf numFmtId="0" fontId="74" fillId="19" borderId="10" xfId="0" applyFont="1" applyFill="1" applyBorder="1" applyAlignment="1" applyProtection="1">
      <alignment horizontal="center"/>
      <protection/>
    </xf>
    <xf numFmtId="0" fontId="21" fillId="26" borderId="10" xfId="0" applyFont="1" applyFill="1" applyBorder="1" applyAlignment="1" applyProtection="1">
      <alignment horizontal="center"/>
      <protection hidden="1"/>
    </xf>
    <xf numFmtId="0" fontId="21" fillId="26" borderId="10" xfId="0" applyFont="1" applyFill="1" applyBorder="1" applyAlignment="1" applyProtection="1">
      <alignment horizontal="center"/>
      <protection/>
    </xf>
    <xf numFmtId="0" fontId="73" fillId="27" borderId="10" xfId="0" applyFont="1" applyFill="1" applyBorder="1" applyAlignment="1" applyProtection="1">
      <alignment horizontal="center"/>
      <protection/>
    </xf>
    <xf numFmtId="0" fontId="24" fillId="27" borderId="11" xfId="0" applyFont="1" applyFill="1" applyBorder="1" applyAlignment="1" applyProtection="1">
      <alignment horizontal="center"/>
      <protection hidden="1"/>
    </xf>
    <xf numFmtId="49" fontId="24" fillId="27" borderId="11" xfId="0" applyNumberFormat="1" applyFont="1" applyFill="1" applyBorder="1" applyAlignment="1" applyProtection="1">
      <alignment horizontal="center"/>
      <protection hidden="1"/>
    </xf>
    <xf numFmtId="0" fontId="20" fillId="26" borderId="15" xfId="0" applyFont="1" applyFill="1" applyBorder="1" applyAlignment="1" applyProtection="1">
      <alignment/>
      <protection hidden="1"/>
    </xf>
    <xf numFmtId="0" fontId="24" fillId="27" borderId="0" xfId="0" applyFont="1" applyFill="1" applyAlignment="1" applyProtection="1">
      <alignment horizontal="center"/>
      <protection hidden="1"/>
    </xf>
    <xf numFmtId="1" fontId="0" fillId="28" borderId="19" xfId="0" applyNumberFormat="1" applyFill="1" applyBorder="1" applyAlignment="1" applyProtection="1">
      <alignment horizontal="center" vertical="center"/>
      <protection hidden="1"/>
    </xf>
    <xf numFmtId="0" fontId="0" fillId="28" borderId="20" xfId="0" applyFill="1" applyBorder="1" applyAlignment="1" applyProtection="1">
      <alignment/>
      <protection hidden="1"/>
    </xf>
    <xf numFmtId="0" fontId="0" fillId="28" borderId="19" xfId="0" applyFill="1" applyBorder="1" applyAlignment="1" applyProtection="1">
      <alignment/>
      <protection hidden="1"/>
    </xf>
    <xf numFmtId="0" fontId="0" fillId="28" borderId="19" xfId="0" applyFill="1" applyBorder="1" applyAlignment="1" applyProtection="1">
      <alignment/>
      <protection hidden="1"/>
    </xf>
    <xf numFmtId="0" fontId="28" fillId="28" borderId="19" xfId="0" applyFont="1" applyFill="1" applyBorder="1" applyAlignment="1" applyProtection="1">
      <alignment/>
      <protection hidden="1"/>
    </xf>
    <xf numFmtId="0" fontId="28" fillId="28" borderId="20" xfId="0" applyFont="1" applyFill="1" applyBorder="1" applyAlignment="1" applyProtection="1">
      <alignment/>
      <protection hidden="1"/>
    </xf>
    <xf numFmtId="0" fontId="28" fillId="24" borderId="0" xfId="0" applyFont="1" applyFill="1" applyBorder="1" applyAlignment="1" applyProtection="1">
      <alignment/>
      <protection hidden="1"/>
    </xf>
    <xf numFmtId="0" fontId="24" fillId="29" borderId="11" xfId="0" applyFont="1" applyFill="1" applyBorder="1" applyAlignment="1" applyProtection="1">
      <alignment horizontal="center"/>
      <protection hidden="1"/>
    </xf>
    <xf numFmtId="0" fontId="70" fillId="0" borderId="46" xfId="0" applyFont="1" applyFill="1" applyBorder="1" applyAlignment="1">
      <alignment horizontal="center"/>
    </xf>
    <xf numFmtId="0" fontId="72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71" fillId="0" borderId="4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70" fillId="0" borderId="49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1" fillId="0" borderId="5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0" fillId="0" borderId="43" xfId="0" applyFont="1" applyFill="1" applyBorder="1" applyAlignment="1">
      <alignment horizontal="center"/>
    </xf>
    <xf numFmtId="0" fontId="72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71" fillId="0" borderId="5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52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76" fillId="0" borderId="54" xfId="0" applyFont="1" applyBorder="1" applyAlignment="1">
      <alignment horizontal="center"/>
    </xf>
    <xf numFmtId="183" fontId="0" fillId="0" borderId="55" xfId="0" applyNumberFormat="1" applyBorder="1" applyAlignment="1">
      <alignment wrapText="1"/>
    </xf>
    <xf numFmtId="0" fontId="0" fillId="0" borderId="55" xfId="0" applyBorder="1" applyAlignment="1">
      <alignment wrapText="1"/>
    </xf>
    <xf numFmtId="183" fontId="0" fillId="0" borderId="55" xfId="0" applyNumberFormat="1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20" fillId="24" borderId="30" xfId="0" applyFont="1" applyFill="1" applyBorder="1" applyAlignment="1" applyProtection="1">
      <alignment horizontal="center"/>
      <protection hidden="1"/>
    </xf>
    <xf numFmtId="0" fontId="79" fillId="7" borderId="20" xfId="0" applyFont="1" applyFill="1" applyBorder="1" applyAlignment="1" applyProtection="1">
      <alignment horizontal="center"/>
      <protection locked="0"/>
    </xf>
    <xf numFmtId="0" fontId="51" fillId="24" borderId="0" xfId="0" applyFont="1" applyFill="1" applyAlignment="1" applyProtection="1">
      <alignment/>
      <protection locked="0"/>
    </xf>
    <xf numFmtId="0" fontId="49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/>
    </xf>
    <xf numFmtId="0" fontId="51" fillId="24" borderId="0" xfId="0" applyFont="1" applyFill="1" applyAlignment="1" applyProtection="1">
      <alignment/>
      <protection/>
    </xf>
    <xf numFmtId="0" fontId="49" fillId="24" borderId="0" xfId="0" applyFont="1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50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48" fillId="24" borderId="0" xfId="0" applyFont="1" applyFill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56" xfId="0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6" fillId="24" borderId="0" xfId="0" applyFont="1" applyFill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/>
      <protection/>
    </xf>
    <xf numFmtId="0" fontId="26" fillId="24" borderId="57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 applyProtection="1">
      <alignment/>
      <protection locked="0"/>
    </xf>
    <xf numFmtId="0" fontId="85" fillId="4" borderId="58" xfId="0" applyFont="1" applyFill="1" applyBorder="1" applyAlignment="1" applyProtection="1">
      <alignment horizontal="center"/>
      <protection locked="0"/>
    </xf>
    <xf numFmtId="0" fontId="79" fillId="4" borderId="11" xfId="0" applyFont="1" applyFill="1" applyBorder="1" applyAlignment="1" applyProtection="1">
      <alignment horizontal="center"/>
      <protection locked="0"/>
    </xf>
    <xf numFmtId="0" fontId="22" fillId="4" borderId="1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33" fillId="26" borderId="39" xfId="0" applyFont="1" applyFill="1" applyBorder="1" applyAlignment="1" applyProtection="1">
      <alignment horizontal="center"/>
      <protection hidden="1"/>
    </xf>
    <xf numFmtId="0" fontId="20" fillId="4" borderId="11" xfId="0" applyFont="1" applyFill="1" applyBorder="1" applyAlignment="1" applyProtection="1">
      <alignment horizontal="center"/>
      <protection locked="0"/>
    </xf>
    <xf numFmtId="0" fontId="21" fillId="4" borderId="11" xfId="0" applyFont="1" applyFill="1" applyBorder="1" applyAlignment="1" applyProtection="1">
      <alignment horizontal="center"/>
      <protection locked="0"/>
    </xf>
    <xf numFmtId="0" fontId="22" fillId="4" borderId="59" xfId="0" applyFont="1" applyFill="1" applyBorder="1" applyAlignment="1" applyProtection="1">
      <alignment horizontal="center"/>
      <protection locked="0"/>
    </xf>
    <xf numFmtId="0" fontId="22" fillId="4" borderId="60" xfId="0" applyFont="1" applyFill="1" applyBorder="1" applyAlignment="1" applyProtection="1">
      <alignment horizontal="center"/>
      <protection locked="0"/>
    </xf>
    <xf numFmtId="0" fontId="22" fillId="4" borderId="61" xfId="0" applyFont="1" applyFill="1" applyBorder="1" applyAlignment="1" applyProtection="1">
      <alignment horizontal="center"/>
      <protection locked="0"/>
    </xf>
    <xf numFmtId="0" fontId="33" fillId="26" borderId="26" xfId="0" applyFont="1" applyFill="1" applyBorder="1" applyAlignment="1" applyProtection="1">
      <alignment horizontal="center"/>
      <protection hidden="1"/>
    </xf>
    <xf numFmtId="0" fontId="20" fillId="10" borderId="28" xfId="0" applyFont="1" applyFill="1" applyBorder="1" applyAlignment="1" applyProtection="1">
      <alignment horizontal="center" vertical="center"/>
      <protection hidden="1"/>
    </xf>
    <xf numFmtId="0" fontId="0" fillId="10" borderId="14" xfId="0" applyFill="1" applyBorder="1" applyAlignment="1" applyProtection="1">
      <alignment horizontal="center" vertical="center"/>
      <protection hidden="1"/>
    </xf>
    <xf numFmtId="1" fontId="30" fillId="30" borderId="28" xfId="0" applyNumberFormat="1" applyFont="1" applyFill="1" applyBorder="1" applyAlignment="1" applyProtection="1">
      <alignment horizontal="center" vertical="center"/>
      <protection locked="0"/>
    </xf>
    <xf numFmtId="1" fontId="30" fillId="30" borderId="14" xfId="0" applyNumberFormat="1" applyFont="1" applyFill="1" applyBorder="1" applyAlignment="1" applyProtection="1">
      <alignment horizontal="center" vertical="center"/>
      <protection locked="0"/>
    </xf>
    <xf numFmtId="0" fontId="33" fillId="26" borderId="28" xfId="0" applyFont="1" applyFill="1" applyBorder="1" applyAlignment="1" applyProtection="1">
      <alignment horizontal="center"/>
      <protection hidden="1"/>
    </xf>
    <xf numFmtId="0" fontId="77" fillId="25" borderId="28" xfId="0" applyFont="1" applyFill="1" applyBorder="1" applyAlignment="1" applyProtection="1">
      <alignment horizontal="center"/>
      <protection hidden="1"/>
    </xf>
    <xf numFmtId="0" fontId="77" fillId="25" borderId="13" xfId="0" applyFont="1" applyFill="1" applyBorder="1" applyAlignment="1" applyProtection="1">
      <alignment horizontal="center"/>
      <protection hidden="1"/>
    </xf>
    <xf numFmtId="0" fontId="20" fillId="25" borderId="0" xfId="0" applyFont="1" applyFill="1" applyBorder="1" applyAlignment="1" applyProtection="1">
      <alignment/>
      <protection hidden="1"/>
    </xf>
    <xf numFmtId="0" fontId="0" fillId="25" borderId="0" xfId="0" applyFill="1" applyBorder="1" applyAlignment="1" applyProtection="1">
      <alignment horizontal="center"/>
      <protection hidden="1"/>
    </xf>
    <xf numFmtId="0" fontId="37" fillId="25" borderId="0" xfId="0" applyFont="1" applyFill="1" applyBorder="1" applyAlignment="1" applyProtection="1">
      <alignment horizontal="center" vertical="center"/>
      <protection hidden="1"/>
    </xf>
    <xf numFmtId="0" fontId="25" fillId="25" borderId="0" xfId="0" applyFont="1" applyFill="1" applyBorder="1" applyAlignment="1" applyProtection="1">
      <alignment horizontal="center" vertical="center"/>
      <protection hidden="1"/>
    </xf>
    <xf numFmtId="0" fontId="38" fillId="25" borderId="0" xfId="0" applyFont="1" applyFill="1" applyBorder="1" applyAlignment="1" applyProtection="1">
      <alignment horizontal="center"/>
      <protection hidden="1"/>
    </xf>
    <xf numFmtId="0" fontId="26" fillId="25" borderId="0" xfId="0" applyFont="1" applyFill="1" applyBorder="1" applyAlignment="1" applyProtection="1">
      <alignment horizontal="center"/>
      <protection hidden="1"/>
    </xf>
    <xf numFmtId="0" fontId="37" fillId="25" borderId="0" xfId="0" applyFont="1" applyFill="1" applyBorder="1" applyAlignment="1" applyProtection="1">
      <alignment horizontal="center"/>
      <protection hidden="1"/>
    </xf>
    <xf numFmtId="0" fontId="66" fillId="26" borderId="30" xfId="0" applyFont="1" applyFill="1" applyBorder="1" applyAlignment="1" applyProtection="1">
      <alignment horizontal="center"/>
      <protection/>
    </xf>
    <xf numFmtId="0" fontId="0" fillId="26" borderId="17" xfId="0" applyFill="1" applyBorder="1" applyAlignment="1" applyProtection="1">
      <alignment horizontal="center"/>
      <protection/>
    </xf>
    <xf numFmtId="0" fontId="0" fillId="26" borderId="18" xfId="0" applyFill="1" applyBorder="1" applyAlignment="1" applyProtection="1">
      <alignment horizontal="center"/>
      <protection/>
    </xf>
    <xf numFmtId="0" fontId="26" fillId="25" borderId="0" xfId="0" applyFont="1" applyFill="1" applyBorder="1" applyAlignment="1" applyProtection="1">
      <alignment horizontal="left"/>
      <protection hidden="1"/>
    </xf>
    <xf numFmtId="1" fontId="45" fillId="26" borderId="56" xfId="0" applyNumberFormat="1" applyFont="1" applyFill="1" applyBorder="1" applyAlignment="1" applyProtection="1">
      <alignment horizontal="center" vertical="center"/>
      <protection locked="0"/>
    </xf>
    <xf numFmtId="1" fontId="45" fillId="26" borderId="62" xfId="0" applyNumberFormat="1" applyFont="1" applyFill="1" applyBorder="1" applyAlignment="1" applyProtection="1">
      <alignment horizontal="center" vertical="center"/>
      <protection locked="0"/>
    </xf>
    <xf numFmtId="1" fontId="45" fillId="26" borderId="57" xfId="0" applyNumberFormat="1" applyFont="1" applyFill="1" applyBorder="1" applyAlignment="1" applyProtection="1">
      <alignment horizontal="center" vertical="center"/>
      <protection locked="0"/>
    </xf>
    <xf numFmtId="1" fontId="45" fillId="26" borderId="63" xfId="0" applyNumberFormat="1" applyFont="1" applyFill="1" applyBorder="1" applyAlignment="1" applyProtection="1">
      <alignment horizontal="center" vertical="center"/>
      <protection locked="0"/>
    </xf>
    <xf numFmtId="0" fontId="20" fillId="25" borderId="0" xfId="0" applyFont="1" applyFill="1" applyBorder="1" applyAlignment="1" applyProtection="1">
      <alignment horizontal="center"/>
      <protection hidden="1"/>
    </xf>
    <xf numFmtId="0" fontId="20" fillId="25" borderId="64" xfId="0" applyFont="1" applyFill="1" applyBorder="1" applyAlignment="1" applyProtection="1">
      <alignment horizontal="center"/>
      <protection hidden="1"/>
    </xf>
    <xf numFmtId="0" fontId="84" fillId="4" borderId="56" xfId="0" applyFont="1" applyFill="1" applyBorder="1" applyAlignment="1" applyProtection="1">
      <alignment horizontal="center"/>
      <protection locked="0"/>
    </xf>
    <xf numFmtId="0" fontId="84" fillId="4" borderId="62" xfId="0" applyFont="1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hidden="1"/>
    </xf>
    <xf numFmtId="0" fontId="21" fillId="24" borderId="26" xfId="0" applyFont="1" applyFill="1" applyBorder="1" applyAlignment="1" applyProtection="1">
      <alignment horizontal="center"/>
      <protection hidden="1"/>
    </xf>
    <xf numFmtId="0" fontId="0" fillId="24" borderId="26" xfId="0" applyFill="1" applyBorder="1" applyAlignment="1" applyProtection="1">
      <alignment horizontal="center"/>
      <protection hidden="1"/>
    </xf>
    <xf numFmtId="0" fontId="21" fillId="26" borderId="30" xfId="0" applyFont="1" applyFill="1" applyBorder="1" applyAlignment="1" applyProtection="1">
      <alignment horizontal="center"/>
      <protection hidden="1"/>
    </xf>
    <xf numFmtId="0" fontId="21" fillId="26" borderId="17" xfId="0" applyFont="1" applyFill="1" applyBorder="1" applyAlignment="1" applyProtection="1">
      <alignment horizontal="center"/>
      <protection hidden="1"/>
    </xf>
    <xf numFmtId="0" fontId="21" fillId="26" borderId="18" xfId="0" applyFont="1" applyFill="1" applyBorder="1" applyAlignment="1" applyProtection="1">
      <alignment horizontal="center"/>
      <protection hidden="1"/>
    </xf>
    <xf numFmtId="0" fontId="73" fillId="19" borderId="30" xfId="0" applyFont="1" applyFill="1" applyBorder="1" applyAlignment="1" applyProtection="1">
      <alignment horizontal="center"/>
      <protection hidden="1"/>
    </xf>
    <xf numFmtId="0" fontId="73" fillId="19" borderId="17" xfId="0" applyFont="1" applyFill="1" applyBorder="1" applyAlignment="1" applyProtection="1">
      <alignment horizontal="center"/>
      <protection hidden="1"/>
    </xf>
    <xf numFmtId="0" fontId="73" fillId="19" borderId="18" xfId="0" applyFont="1" applyFill="1" applyBorder="1" applyAlignment="1" applyProtection="1">
      <alignment horizontal="center"/>
      <protection hidden="1"/>
    </xf>
    <xf numFmtId="0" fontId="26" fillId="26" borderId="30" xfId="0" applyFont="1" applyFill="1" applyBorder="1" applyAlignment="1" applyProtection="1">
      <alignment horizontal="center"/>
      <protection hidden="1"/>
    </xf>
    <xf numFmtId="0" fontId="25" fillId="26" borderId="17" xfId="0" applyFont="1" applyFill="1" applyBorder="1" applyAlignment="1" applyProtection="1">
      <alignment horizontal="center"/>
      <protection hidden="1"/>
    </xf>
    <xf numFmtId="0" fontId="25" fillId="26" borderId="18" xfId="0" applyFont="1" applyFill="1" applyBorder="1" applyAlignment="1" applyProtection="1">
      <alignment horizontal="center"/>
      <protection hidden="1"/>
    </xf>
    <xf numFmtId="0" fontId="22" fillId="26" borderId="17" xfId="0" applyFont="1" applyFill="1" applyBorder="1" applyAlignment="1" applyProtection="1">
      <alignment horizontal="center"/>
      <protection hidden="1"/>
    </xf>
    <xf numFmtId="0" fontId="22" fillId="26" borderId="18" xfId="0" applyFont="1" applyFill="1" applyBorder="1" applyAlignment="1" applyProtection="1">
      <alignment horizontal="center"/>
      <protection hidden="1"/>
    </xf>
    <xf numFmtId="0" fontId="21" fillId="30" borderId="30" xfId="0" applyFont="1" applyFill="1" applyBorder="1" applyAlignment="1" applyProtection="1">
      <alignment horizontal="center"/>
      <protection locked="0"/>
    </xf>
    <xf numFmtId="0" fontId="21" fillId="30" borderId="17" xfId="0" applyFont="1" applyFill="1" applyBorder="1" applyAlignment="1" applyProtection="1">
      <alignment horizontal="center"/>
      <protection locked="0"/>
    </xf>
    <xf numFmtId="0" fontId="21" fillId="30" borderId="18" xfId="0" applyFont="1" applyFill="1" applyBorder="1" applyAlignment="1" applyProtection="1">
      <alignment horizontal="center"/>
      <protection locked="0"/>
    </xf>
    <xf numFmtId="15" fontId="21" fillId="30" borderId="30" xfId="0" applyNumberFormat="1" applyFont="1" applyFill="1" applyBorder="1" applyAlignment="1" applyProtection="1">
      <alignment horizontal="center"/>
      <protection locked="0"/>
    </xf>
    <xf numFmtId="0" fontId="21" fillId="25" borderId="30" xfId="0" applyFont="1" applyFill="1" applyBorder="1" applyAlignment="1" applyProtection="1">
      <alignment horizontal="center"/>
      <protection hidden="1"/>
    </xf>
    <xf numFmtId="0" fontId="21" fillId="25" borderId="18" xfId="0" applyFont="1" applyFill="1" applyBorder="1" applyAlignment="1" applyProtection="1">
      <alignment horizontal="center"/>
      <protection hidden="1"/>
    </xf>
    <xf numFmtId="0" fontId="78" fillId="7" borderId="19" xfId="0" applyFont="1" applyFill="1" applyBorder="1" applyAlignment="1" applyProtection="1">
      <alignment horizontal="center"/>
      <protection locked="0"/>
    </xf>
    <xf numFmtId="0" fontId="78" fillId="7" borderId="29" xfId="0" applyFont="1" applyFill="1" applyBorder="1" applyAlignment="1" applyProtection="1">
      <alignment horizontal="center"/>
      <protection locked="0"/>
    </xf>
    <xf numFmtId="0" fontId="21" fillId="24" borderId="30" xfId="0" applyFont="1" applyFill="1" applyBorder="1" applyAlignment="1" applyProtection="1">
      <alignment horizontal="center"/>
      <protection hidden="1"/>
    </xf>
    <xf numFmtId="0" fontId="21" fillId="24" borderId="17" xfId="0" applyFont="1" applyFill="1" applyBorder="1" applyAlignment="1" applyProtection="1">
      <alignment horizontal="center"/>
      <protection hidden="1"/>
    </xf>
    <xf numFmtId="0" fontId="21" fillId="24" borderId="18" xfId="0" applyFont="1" applyFill="1" applyBorder="1" applyAlignment="1" applyProtection="1">
      <alignment horizontal="center"/>
      <protection hidden="1"/>
    </xf>
    <xf numFmtId="22" fontId="21" fillId="0" borderId="28" xfId="0" applyNumberFormat="1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24" borderId="30" xfId="0" applyFont="1" applyFill="1" applyBorder="1" applyAlignment="1" applyProtection="1">
      <alignment horizontal="center"/>
      <protection/>
    </xf>
    <xf numFmtId="0" fontId="21" fillId="24" borderId="18" xfId="0" applyFont="1" applyFill="1" applyBorder="1" applyAlignment="1" applyProtection="1">
      <alignment horizontal="center"/>
      <protection/>
    </xf>
    <xf numFmtId="0" fontId="53" fillId="24" borderId="58" xfId="0" applyFont="1" applyFill="1" applyBorder="1" applyAlignment="1" applyProtection="1">
      <alignment horizontal="center" vertical="center"/>
      <protection hidden="1"/>
    </xf>
    <xf numFmtId="0" fontId="0" fillId="24" borderId="56" xfId="0" applyFill="1" applyBorder="1" applyAlignment="1" applyProtection="1">
      <alignment horizontal="center" vertical="center"/>
      <protection hidden="1"/>
    </xf>
    <xf numFmtId="0" fontId="0" fillId="24" borderId="65" xfId="0" applyFill="1" applyBorder="1" applyAlignment="1" applyProtection="1">
      <alignment horizontal="center" vertical="center"/>
      <protection hidden="1"/>
    </xf>
    <xf numFmtId="0" fontId="0" fillId="24" borderId="57" xfId="0" applyFill="1" applyBorder="1" applyAlignment="1" applyProtection="1">
      <alignment horizontal="center" vertical="center"/>
      <protection hidden="1"/>
    </xf>
    <xf numFmtId="0" fontId="46" fillId="24" borderId="0" xfId="45" applyFont="1" applyFill="1" applyBorder="1" applyAlignment="1" applyProtection="1">
      <alignment horizontal="center"/>
      <protection hidden="1"/>
    </xf>
    <xf numFmtId="0" fontId="47" fillId="24" borderId="0" xfId="45" applyFont="1" applyFill="1" applyBorder="1" applyAlignment="1" applyProtection="1">
      <alignment horizontal="center"/>
      <protection hidden="1"/>
    </xf>
    <xf numFmtId="0" fontId="74" fillId="27" borderId="14" xfId="0" applyFont="1" applyFill="1" applyBorder="1" applyAlignment="1" applyProtection="1">
      <alignment horizontal="center"/>
      <protection hidden="1"/>
    </xf>
    <xf numFmtId="0" fontId="74" fillId="27" borderId="15" xfId="0" applyFont="1" applyFill="1" applyBorder="1" applyAlignment="1" applyProtection="1">
      <alignment horizontal="center"/>
      <protection hidden="1"/>
    </xf>
    <xf numFmtId="14" fontId="24" fillId="27" borderId="15" xfId="0" applyNumberFormat="1" applyFont="1" applyFill="1" applyBorder="1" applyAlignment="1" applyProtection="1">
      <alignment horizontal="center"/>
      <protection hidden="1"/>
    </xf>
    <xf numFmtId="14" fontId="24" fillId="27" borderId="66" xfId="0" applyNumberFormat="1" applyFont="1" applyFill="1" applyBorder="1" applyAlignment="1" applyProtection="1">
      <alignment horizontal="center"/>
      <protection hidden="1"/>
    </xf>
    <xf numFmtId="0" fontId="24" fillId="17" borderId="14" xfId="0" applyFont="1" applyFill="1" applyBorder="1" applyAlignment="1" applyProtection="1">
      <alignment horizontal="center"/>
      <protection hidden="1"/>
    </xf>
    <xf numFmtId="0" fontId="82" fillId="17" borderId="15" xfId="0" applyFont="1" applyFill="1" applyBorder="1" applyAlignment="1" applyProtection="1">
      <alignment horizontal="center"/>
      <protection hidden="1"/>
    </xf>
    <xf numFmtId="0" fontId="82" fillId="17" borderId="16" xfId="0" applyFont="1" applyFill="1" applyBorder="1" applyAlignment="1" applyProtection="1">
      <alignment horizontal="center"/>
      <protection hidden="1"/>
    </xf>
    <xf numFmtId="0" fontId="20" fillId="26" borderId="30" xfId="0" applyFont="1" applyFill="1" applyBorder="1" applyAlignment="1" applyProtection="1">
      <alignment horizontal="center"/>
      <protection hidden="1"/>
    </xf>
    <xf numFmtId="0" fontId="20" fillId="26" borderId="17" xfId="0" applyFont="1" applyFill="1" applyBorder="1" applyAlignment="1" applyProtection="1">
      <alignment horizontal="center"/>
      <protection hidden="1"/>
    </xf>
    <xf numFmtId="0" fontId="20" fillId="26" borderId="14" xfId="0" applyFont="1" applyFill="1" applyBorder="1" applyAlignment="1" applyProtection="1">
      <alignment horizontal="center"/>
      <protection hidden="1"/>
    </xf>
    <xf numFmtId="0" fontId="20" fillId="26" borderId="15" xfId="0" applyFont="1" applyFill="1" applyBorder="1" applyAlignment="1" applyProtection="1">
      <alignment horizontal="center"/>
      <protection hidden="1"/>
    </xf>
    <xf numFmtId="0" fontId="77" fillId="24" borderId="26" xfId="0" applyFont="1" applyFill="1" applyBorder="1" applyAlignment="1" applyProtection="1">
      <alignment horizontal="center"/>
      <protection hidden="1"/>
    </xf>
    <xf numFmtId="0" fontId="77" fillId="24" borderId="0" xfId="0" applyFont="1" applyFill="1" applyAlignment="1" applyProtection="1">
      <alignment horizontal="center"/>
      <protection hidden="1"/>
    </xf>
    <xf numFmtId="0" fontId="23" fillId="24" borderId="67" xfId="0" applyFont="1" applyFill="1" applyBorder="1" applyAlignment="1" applyProtection="1">
      <alignment horizontal="right"/>
      <protection hidden="1" locked="0"/>
    </xf>
    <xf numFmtId="0" fontId="0" fillId="4" borderId="59" xfId="0" applyFont="1" applyFill="1" applyBorder="1" applyAlignment="1" applyProtection="1">
      <alignment horizontal="center"/>
      <protection locked="0"/>
    </xf>
    <xf numFmtId="0" fontId="0" fillId="4" borderId="60" xfId="0" applyFont="1" applyFill="1" applyBorder="1" applyAlignment="1" applyProtection="1">
      <alignment horizontal="center"/>
      <protection locked="0"/>
    </xf>
    <xf numFmtId="0" fontId="0" fillId="4" borderId="61" xfId="0" applyFont="1" applyFill="1" applyBorder="1" applyAlignment="1" applyProtection="1">
      <alignment horizontal="center"/>
      <protection locked="0"/>
    </xf>
    <xf numFmtId="0" fontId="27" fillId="24" borderId="13" xfId="0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 applyProtection="1">
      <alignment horizontal="center"/>
      <protection hidden="1"/>
    </xf>
    <xf numFmtId="0" fontId="24" fillId="24" borderId="12" xfId="0" applyFont="1" applyFill="1" applyBorder="1" applyAlignment="1" applyProtection="1">
      <alignment horizontal="center"/>
      <protection hidden="1"/>
    </xf>
    <xf numFmtId="0" fontId="27" fillId="24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 horizontal="center"/>
      <protection hidden="1"/>
    </xf>
    <xf numFmtId="0" fontId="24" fillId="24" borderId="16" xfId="0" applyFont="1" applyFill="1" applyBorder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 horizontal="center"/>
      <protection hidden="1"/>
    </xf>
    <xf numFmtId="0" fontId="27" fillId="24" borderId="26" xfId="0" applyFont="1" applyFill="1" applyBorder="1" applyAlignment="1" applyProtection="1">
      <alignment horizontal="center"/>
      <protection hidden="1"/>
    </xf>
    <xf numFmtId="0" fontId="27" fillId="24" borderId="39" xfId="0" applyFont="1" applyFill="1" applyBorder="1" applyAlignment="1" applyProtection="1">
      <alignment horizontal="center"/>
      <protection hidden="1"/>
    </xf>
    <xf numFmtId="0" fontId="20" fillId="24" borderId="59" xfId="0" applyFont="1" applyFill="1" applyBorder="1" applyAlignment="1" applyProtection="1">
      <alignment horizontal="center"/>
      <protection/>
    </xf>
    <xf numFmtId="0" fontId="20" fillId="24" borderId="60" xfId="0" applyFont="1" applyFill="1" applyBorder="1" applyAlignment="1" applyProtection="1">
      <alignment horizontal="center"/>
      <protection/>
    </xf>
    <xf numFmtId="0" fontId="20" fillId="24" borderId="61" xfId="0" applyFont="1" applyFill="1" applyBorder="1" applyAlignment="1" applyProtection="1">
      <alignment horizontal="center"/>
      <protection/>
    </xf>
    <xf numFmtId="0" fontId="47" fillId="24" borderId="0" xfId="45" applyFont="1" applyFill="1" applyBorder="1" applyAlignment="1" applyProtection="1">
      <alignment horizontal="center" vertical="center"/>
      <protection/>
    </xf>
    <xf numFmtId="0" fontId="20" fillId="24" borderId="59" xfId="0" applyFont="1" applyFill="1" applyBorder="1" applyAlignment="1" applyProtection="1">
      <alignment horizontal="left"/>
      <protection locked="0"/>
    </xf>
    <xf numFmtId="0" fontId="20" fillId="24" borderId="60" xfId="0" applyFont="1" applyFill="1" applyBorder="1" applyAlignment="1" applyProtection="1">
      <alignment horizontal="left"/>
      <protection locked="0"/>
    </xf>
    <xf numFmtId="14" fontId="20" fillId="24" borderId="68" xfId="0" applyNumberFormat="1" applyFont="1" applyFill="1" applyBorder="1" applyAlignment="1" applyProtection="1">
      <alignment horizontal="center"/>
      <protection/>
    </xf>
    <xf numFmtId="0" fontId="20" fillId="24" borderId="69" xfId="0" applyFont="1" applyFill="1" applyBorder="1" applyAlignment="1" applyProtection="1">
      <alignment horizontal="center"/>
      <protection/>
    </xf>
    <xf numFmtId="0" fontId="20" fillId="24" borderId="70" xfId="0" applyFont="1" applyFill="1" applyBorder="1" applyAlignment="1" applyProtection="1">
      <alignment horizontal="center"/>
      <protection/>
    </xf>
    <xf numFmtId="0" fontId="83" fillId="26" borderId="71" xfId="0" applyFont="1" applyFill="1" applyBorder="1" applyAlignment="1" applyProtection="1">
      <alignment horizontal="center" vertical="center"/>
      <protection/>
    </xf>
    <xf numFmtId="0" fontId="83" fillId="26" borderId="47" xfId="0" applyFont="1" applyFill="1" applyBorder="1" applyAlignment="1" applyProtection="1">
      <alignment horizontal="center" vertical="center"/>
      <protection/>
    </xf>
    <xf numFmtId="1" fontId="30" fillId="24" borderId="47" xfId="0" applyNumberFormat="1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1" fontId="30" fillId="24" borderId="11" xfId="0" applyNumberFormat="1" applyFont="1" applyFill="1" applyBorder="1" applyAlignment="1" applyProtection="1">
      <alignment horizontal="center" vertical="center"/>
      <protection/>
    </xf>
    <xf numFmtId="0" fontId="30" fillId="24" borderId="72" xfId="0" applyFont="1" applyFill="1" applyBorder="1" applyAlignment="1" applyProtection="1">
      <alignment horizontal="center" vertical="center"/>
      <protection/>
    </xf>
    <xf numFmtId="1" fontId="30" fillId="24" borderId="72" xfId="0" applyNumberFormat="1" applyFont="1" applyFill="1" applyBorder="1" applyAlignment="1" applyProtection="1">
      <alignment horizontal="center" vertical="center"/>
      <protection/>
    </xf>
    <xf numFmtId="0" fontId="30" fillId="24" borderId="71" xfId="0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center" vertical="center"/>
      <protection/>
    </xf>
    <xf numFmtId="0" fontId="20" fillId="24" borderId="65" xfId="0" applyFont="1" applyFill="1" applyBorder="1" applyAlignment="1" applyProtection="1">
      <alignment horizontal="center"/>
      <protection locked="0"/>
    </xf>
    <xf numFmtId="0" fontId="20" fillId="24" borderId="57" xfId="0" applyFont="1" applyFill="1" applyBorder="1" applyAlignment="1" applyProtection="1">
      <alignment horizontal="center"/>
      <protection locked="0"/>
    </xf>
    <xf numFmtId="0" fontId="20" fillId="24" borderId="63" xfId="0" applyFont="1" applyFill="1" applyBorder="1" applyAlignment="1" applyProtection="1">
      <alignment horizontal="center"/>
      <protection locked="0"/>
    </xf>
    <xf numFmtId="0" fontId="20" fillId="24" borderId="65" xfId="0" applyFont="1" applyFill="1" applyBorder="1" applyAlignment="1" applyProtection="1">
      <alignment horizontal="center" vertical="center"/>
      <protection/>
    </xf>
    <xf numFmtId="0" fontId="20" fillId="24" borderId="57" xfId="0" applyFont="1" applyFill="1" applyBorder="1" applyAlignment="1" applyProtection="1">
      <alignment horizontal="center" vertical="center"/>
      <protection/>
    </xf>
    <xf numFmtId="0" fontId="20" fillId="24" borderId="61" xfId="0" applyFont="1" applyFill="1" applyBorder="1" applyAlignment="1" applyProtection="1">
      <alignment horizontal="center" vertical="center"/>
      <protection/>
    </xf>
    <xf numFmtId="0" fontId="83" fillId="26" borderId="72" xfId="0" applyFont="1" applyFill="1" applyBorder="1" applyAlignment="1" applyProtection="1">
      <alignment horizontal="center" vertical="center"/>
      <protection/>
    </xf>
    <xf numFmtId="0" fontId="20" fillId="24" borderId="63" xfId="0" applyFont="1" applyFill="1" applyBorder="1" applyAlignment="1" applyProtection="1">
      <alignment horizontal="center" vertical="center"/>
      <protection/>
    </xf>
    <xf numFmtId="0" fontId="61" fillId="24" borderId="59" xfId="0" applyFont="1" applyFill="1" applyBorder="1" applyAlignment="1" applyProtection="1">
      <alignment horizontal="center"/>
      <protection/>
    </xf>
    <xf numFmtId="0" fontId="62" fillId="24" borderId="60" xfId="0" applyFont="1" applyFill="1" applyBorder="1" applyAlignment="1" applyProtection="1">
      <alignment horizontal="center"/>
      <protection/>
    </xf>
    <xf numFmtId="0" fontId="62" fillId="24" borderId="61" xfId="0" applyFont="1" applyFill="1" applyBorder="1" applyAlignment="1" applyProtection="1">
      <alignment horizontal="center"/>
      <protection/>
    </xf>
    <xf numFmtId="0" fontId="20" fillId="26" borderId="13" xfId="0" applyFont="1" applyFill="1" applyBorder="1" applyAlignment="1" applyProtection="1">
      <alignment horizontal="center" vertical="center"/>
      <protection/>
    </xf>
    <xf numFmtId="0" fontId="20" fillId="26" borderId="0" xfId="0" applyFont="1" applyFill="1" applyBorder="1" applyAlignment="1" applyProtection="1">
      <alignment horizontal="center" vertical="center"/>
      <protection/>
    </xf>
    <xf numFmtId="0" fontId="20" fillId="26" borderId="12" xfId="0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0" fillId="25" borderId="30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60" fillId="24" borderId="19" xfId="45" applyFont="1" applyFill="1" applyBorder="1" applyAlignment="1" applyProtection="1">
      <alignment horizontal="center" vertical="center"/>
      <protection/>
    </xf>
    <xf numFmtId="0" fontId="60" fillId="24" borderId="29" xfId="45" applyFont="1" applyFill="1" applyBorder="1" applyAlignment="1" applyProtection="1">
      <alignment horizontal="center" vertical="center"/>
      <protection/>
    </xf>
    <xf numFmtId="0" fontId="20" fillId="26" borderId="0" xfId="0" applyFont="1" applyFill="1" applyBorder="1" applyAlignment="1" applyProtection="1">
      <alignment horizontal="center"/>
      <protection/>
    </xf>
    <xf numFmtId="0" fontId="20" fillId="26" borderId="28" xfId="0" applyFont="1" applyFill="1" applyBorder="1" applyAlignment="1" applyProtection="1">
      <alignment horizontal="center" vertical="center"/>
      <protection/>
    </xf>
    <xf numFmtId="0" fontId="20" fillId="26" borderId="26" xfId="0" applyFont="1" applyFill="1" applyBorder="1" applyAlignment="1" applyProtection="1">
      <alignment horizontal="center" vertical="center"/>
      <protection/>
    </xf>
    <xf numFmtId="0" fontId="20" fillId="26" borderId="39" xfId="0" applyFont="1" applyFill="1" applyBorder="1" applyAlignment="1" applyProtection="1">
      <alignment horizontal="center" vertical="center"/>
      <protection/>
    </xf>
    <xf numFmtId="0" fontId="25" fillId="26" borderId="16" xfId="0" applyFont="1" applyFill="1" applyBorder="1" applyAlignment="1" applyProtection="1">
      <alignment horizontal="center" vertical="center"/>
      <protection/>
    </xf>
    <xf numFmtId="0" fontId="20" fillId="22" borderId="30" xfId="0" applyFont="1" applyFill="1" applyBorder="1" applyAlignment="1" applyProtection="1">
      <alignment horizontal="center"/>
      <protection hidden="1"/>
    </xf>
    <xf numFmtId="0" fontId="20" fillId="22" borderId="17" xfId="0" applyFont="1" applyFill="1" applyBorder="1" applyAlignment="1" applyProtection="1">
      <alignment horizontal="center"/>
      <protection hidden="1"/>
    </xf>
    <xf numFmtId="0" fontId="20" fillId="22" borderId="18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1" fontId="45" fillId="25" borderId="73" xfId="0" applyNumberFormat="1" applyFont="1" applyFill="1" applyBorder="1" applyAlignment="1" applyProtection="1">
      <alignment horizontal="center" vertical="center"/>
      <protection/>
    </xf>
    <xf numFmtId="1" fontId="45" fillId="25" borderId="74" xfId="0" applyNumberFormat="1" applyFont="1" applyFill="1" applyBorder="1" applyAlignment="1" applyProtection="1">
      <alignment horizontal="center" vertical="center"/>
      <protection/>
    </xf>
    <xf numFmtId="1" fontId="45" fillId="25" borderId="75" xfId="0" applyNumberFormat="1" applyFont="1" applyFill="1" applyBorder="1" applyAlignment="1" applyProtection="1">
      <alignment horizontal="center" vertical="center"/>
      <protection/>
    </xf>
    <xf numFmtId="1" fontId="45" fillId="25" borderId="76" xfId="0" applyNumberFormat="1" applyFont="1" applyFill="1" applyBorder="1" applyAlignment="1" applyProtection="1">
      <alignment horizontal="center" vertical="center"/>
      <protection/>
    </xf>
    <xf numFmtId="164" fontId="26" fillId="10" borderId="19" xfId="0" applyNumberFormat="1" applyFont="1" applyFill="1" applyBorder="1" applyAlignment="1" applyProtection="1">
      <alignment horizontal="center" vertical="center"/>
      <protection hidden="1" locked="0"/>
    </xf>
    <xf numFmtId="164" fontId="26" fillId="10" borderId="20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11" borderId="68" xfId="0" applyFont="1" applyFill="1" applyBorder="1" applyAlignment="1" applyProtection="1">
      <alignment horizontal="center"/>
      <protection hidden="1"/>
    </xf>
    <xf numFmtId="0" fontId="23" fillId="11" borderId="7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1" fillId="0" borderId="30" xfId="0" applyFont="1" applyFill="1" applyBorder="1" applyAlignment="1" applyProtection="1">
      <alignment horizontal="center"/>
      <protection hidden="1"/>
    </xf>
    <xf numFmtId="0" fontId="21" fillId="0" borderId="18" xfId="0" applyFont="1" applyFill="1" applyBorder="1" applyAlignment="1" applyProtection="1">
      <alignment horizontal="center"/>
      <protection hidden="1"/>
    </xf>
    <xf numFmtId="6" fontId="43" fillId="0" borderId="30" xfId="0" applyNumberFormat="1" applyFont="1" applyFill="1" applyBorder="1" applyAlignment="1" applyProtection="1">
      <alignment horizontal="center"/>
      <protection hidden="1"/>
    </xf>
    <xf numFmtId="0" fontId="43" fillId="0" borderId="18" xfId="0" applyFont="1" applyFill="1" applyBorder="1" applyAlignment="1" applyProtection="1">
      <alignment horizontal="center"/>
      <protection hidden="1"/>
    </xf>
    <xf numFmtId="0" fontId="23" fillId="24" borderId="13" xfId="0" applyFont="1" applyFill="1" applyBorder="1" applyAlignment="1" applyProtection="1">
      <alignment horizontal="right"/>
      <protection hidden="1"/>
    </xf>
    <xf numFmtId="0" fontId="23" fillId="24" borderId="0" xfId="0" applyFont="1" applyFill="1" applyBorder="1" applyAlignment="1" applyProtection="1">
      <alignment horizontal="right"/>
      <protection hidden="1"/>
    </xf>
    <xf numFmtId="6" fontId="30" fillId="0" borderId="0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0" fillId="4" borderId="30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/>
    </xf>
    <xf numFmtId="0" fontId="35" fillId="4" borderId="17" xfId="0" applyFont="1" applyFill="1" applyBorder="1" applyAlignment="1">
      <alignment horizontal="center"/>
    </xf>
    <xf numFmtId="0" fontId="35" fillId="4" borderId="18" xfId="0" applyFont="1" applyFill="1" applyBorder="1" applyAlignment="1">
      <alignment horizontal="center"/>
    </xf>
    <xf numFmtId="0" fontId="34" fillId="4" borderId="30" xfId="45" applyFont="1" applyFill="1" applyBorder="1" applyAlignment="1">
      <alignment horizontal="center"/>
    </xf>
    <xf numFmtId="0" fontId="34" fillId="4" borderId="17" xfId="45" applyFont="1" applyFill="1" applyBorder="1" applyAlignment="1">
      <alignment horizontal="center"/>
    </xf>
    <xf numFmtId="0" fontId="34" fillId="4" borderId="18" xfId="45" applyFont="1" applyFill="1" applyBorder="1" applyAlignment="1">
      <alignment horizontal="center"/>
    </xf>
    <xf numFmtId="0" fontId="8" fillId="4" borderId="30" xfId="45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33" fillId="4" borderId="26" xfId="0" applyFont="1" applyFill="1" applyBorder="1" applyAlignment="1">
      <alignment horizontal="center"/>
    </xf>
    <xf numFmtId="0" fontId="33" fillId="4" borderId="39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8" fillId="24" borderId="0" xfId="45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/>
    </xf>
    <xf numFmtId="0" fontId="55" fillId="4" borderId="13" xfId="0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0" fontId="55" fillId="4" borderId="12" xfId="0" applyFont="1" applyFill="1" applyBorder="1" applyAlignment="1">
      <alignment horizontal="center"/>
    </xf>
    <xf numFmtId="0" fontId="20" fillId="26" borderId="30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34" fillId="4" borderId="28" xfId="45" applyFont="1" applyFill="1" applyBorder="1" applyAlignment="1">
      <alignment horizontal="center"/>
    </xf>
    <xf numFmtId="0" fontId="34" fillId="4" borderId="26" xfId="45" applyFont="1" applyFill="1" applyBorder="1" applyAlignment="1">
      <alignment horizontal="center"/>
    </xf>
    <xf numFmtId="0" fontId="34" fillId="4" borderId="39" xfId="45" applyFont="1" applyFill="1" applyBorder="1" applyAlignment="1">
      <alignment horizontal="center"/>
    </xf>
    <xf numFmtId="0" fontId="40" fillId="4" borderId="28" xfId="0" applyFont="1" applyFill="1" applyBorder="1" applyAlignment="1">
      <alignment horizontal="center"/>
    </xf>
    <xf numFmtId="0" fontId="40" fillId="4" borderId="26" xfId="0" applyFont="1" applyFill="1" applyBorder="1" applyAlignment="1">
      <alignment horizontal="center"/>
    </xf>
    <xf numFmtId="0" fontId="40" fillId="4" borderId="39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53" fillId="4" borderId="14" xfId="0" applyFont="1" applyFill="1" applyBorder="1" applyAlignment="1">
      <alignment horizontal="center"/>
    </xf>
    <xf numFmtId="0" fontId="53" fillId="4" borderId="15" xfId="0" applyFont="1" applyFill="1" applyBorder="1" applyAlignment="1">
      <alignment horizontal="center"/>
    </xf>
    <xf numFmtId="0" fontId="53" fillId="4" borderId="16" xfId="0" applyFont="1" applyFill="1" applyBorder="1" applyAlignment="1">
      <alignment horizontal="center"/>
    </xf>
    <xf numFmtId="0" fontId="57" fillId="4" borderId="13" xfId="0" applyFont="1" applyFill="1" applyBorder="1" applyAlignment="1">
      <alignment horizontal="center"/>
    </xf>
    <xf numFmtId="0" fontId="53" fillId="4" borderId="0" xfId="0" applyFont="1" applyFill="1" applyBorder="1" applyAlignment="1">
      <alignment horizontal="center"/>
    </xf>
    <xf numFmtId="0" fontId="53" fillId="4" borderId="12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53" fillId="4" borderId="13" xfId="0" applyFont="1" applyFill="1" applyBorder="1" applyAlignment="1">
      <alignment horizontal="center"/>
    </xf>
    <xf numFmtId="0" fontId="54" fillId="4" borderId="13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center"/>
    </xf>
    <xf numFmtId="0" fontId="54" fillId="4" borderId="12" xfId="0" applyFont="1" applyFill="1" applyBorder="1" applyAlignment="1">
      <alignment horizontal="center"/>
    </xf>
    <xf numFmtId="0" fontId="58" fillId="4" borderId="28" xfId="0" applyFont="1" applyFill="1" applyBorder="1" applyAlignment="1">
      <alignment horizontal="center"/>
    </xf>
    <xf numFmtId="0" fontId="58" fillId="4" borderId="26" xfId="0" applyFont="1" applyFill="1" applyBorder="1" applyAlignment="1">
      <alignment horizontal="center"/>
    </xf>
    <xf numFmtId="0" fontId="58" fillId="4" borderId="39" xfId="0" applyFont="1" applyFill="1" applyBorder="1" applyAlignment="1">
      <alignment horizontal="center"/>
    </xf>
    <xf numFmtId="0" fontId="53" fillId="4" borderId="26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53" fillId="4" borderId="26" xfId="0" applyFont="1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9" xfId="0" applyFill="1" applyBorder="1" applyAlignment="1">
      <alignment horizontal="left"/>
    </xf>
    <xf numFmtId="0" fontId="32" fillId="4" borderId="1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24" fillId="17" borderId="14" xfId="0" applyFont="1" applyFill="1" applyBorder="1" applyAlignment="1">
      <alignment horizontal="center"/>
    </xf>
    <xf numFmtId="0" fontId="24" fillId="17" borderId="15" xfId="0" applyFont="1" applyFill="1" applyBorder="1" applyAlignment="1">
      <alignment horizontal="center"/>
    </xf>
    <xf numFmtId="0" fontId="24" fillId="17" borderId="16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26" fillId="4" borderId="18" xfId="0" applyFont="1" applyFill="1" applyBorder="1" applyAlignment="1">
      <alignment horizontal="center"/>
    </xf>
    <xf numFmtId="0" fontId="32" fillId="4" borderId="28" xfId="0" applyFont="1" applyFill="1" applyBorder="1" applyAlignment="1">
      <alignment horizontal="center"/>
    </xf>
    <xf numFmtId="0" fontId="80" fillId="4" borderId="26" xfId="0" applyFont="1" applyFill="1" applyBorder="1" applyAlignment="1">
      <alignment horizontal="center"/>
    </xf>
    <xf numFmtId="0" fontId="80" fillId="4" borderId="39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0" fontId="32" fillId="4" borderId="39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59" fillId="4" borderId="17" xfId="45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0" xfId="0" applyFont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18.jpeg" /><Relationship Id="rId5" Type="http://schemas.openxmlformats.org/officeDocument/2006/relationships/image" Target="../media/image19.jpeg" /><Relationship Id="rId6" Type="http://schemas.openxmlformats.org/officeDocument/2006/relationships/image" Target="../media/image20.jpeg" /><Relationship Id="rId7" Type="http://schemas.openxmlformats.org/officeDocument/2006/relationships/image" Target="../media/image12.emf" /><Relationship Id="rId8" Type="http://schemas.openxmlformats.org/officeDocument/2006/relationships/image" Target="../media/image36.emf" /><Relationship Id="rId9" Type="http://schemas.openxmlformats.org/officeDocument/2006/relationships/image" Target="../media/image39.emf" /><Relationship Id="rId10" Type="http://schemas.openxmlformats.org/officeDocument/2006/relationships/image" Target="../media/image75.emf" /><Relationship Id="rId11" Type="http://schemas.openxmlformats.org/officeDocument/2006/relationships/image" Target="../media/image46.png" /><Relationship Id="rId12" Type="http://schemas.openxmlformats.org/officeDocument/2006/relationships/image" Target="../media/image48.emf" /><Relationship Id="rId13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7.png" /><Relationship Id="rId2" Type="http://schemas.openxmlformats.org/officeDocument/2006/relationships/image" Target="../media/image46.png" /><Relationship Id="rId3" Type="http://schemas.openxmlformats.org/officeDocument/2006/relationships/image" Target="../media/image47.emf" /><Relationship Id="rId4" Type="http://schemas.openxmlformats.org/officeDocument/2006/relationships/image" Target="../media/image34.emf" /><Relationship Id="rId5" Type="http://schemas.openxmlformats.org/officeDocument/2006/relationships/image" Target="../media/image50.emf" /><Relationship Id="rId6" Type="http://schemas.openxmlformats.org/officeDocument/2006/relationships/image" Target="../media/image57.emf" /><Relationship Id="rId7" Type="http://schemas.openxmlformats.org/officeDocument/2006/relationships/image" Target="../media/image52.emf" /><Relationship Id="rId8" Type="http://schemas.openxmlformats.org/officeDocument/2006/relationships/image" Target="../media/image55.emf" /><Relationship Id="rId9" Type="http://schemas.openxmlformats.org/officeDocument/2006/relationships/image" Target="../media/image42.emf" /><Relationship Id="rId10" Type="http://schemas.openxmlformats.org/officeDocument/2006/relationships/image" Target="../media/image29.emf" /><Relationship Id="rId11" Type="http://schemas.openxmlformats.org/officeDocument/2006/relationships/image" Target="../media/image66.emf" /><Relationship Id="rId12" Type="http://schemas.openxmlformats.org/officeDocument/2006/relationships/image" Target="../media/image5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10.jpeg" /><Relationship Id="rId3" Type="http://schemas.openxmlformats.org/officeDocument/2006/relationships/image" Target="../media/image24.jpeg" /><Relationship Id="rId4" Type="http://schemas.openxmlformats.org/officeDocument/2006/relationships/image" Target="../media/image73.emf" /><Relationship Id="rId5" Type="http://schemas.openxmlformats.org/officeDocument/2006/relationships/image" Target="../media/image54.emf" /><Relationship Id="rId6" Type="http://schemas.openxmlformats.org/officeDocument/2006/relationships/image" Target="../media/image74.emf" /><Relationship Id="rId7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32.emf" /><Relationship Id="rId3" Type="http://schemas.openxmlformats.org/officeDocument/2006/relationships/image" Target="../media/image7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Relationship Id="rId2" Type="http://schemas.openxmlformats.org/officeDocument/2006/relationships/image" Target="../media/image31.emf" /><Relationship Id="rId3" Type="http://schemas.openxmlformats.org/officeDocument/2006/relationships/image" Target="../media/image4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8.emf" /><Relationship Id="rId3" Type="http://schemas.openxmlformats.org/officeDocument/2006/relationships/image" Target="../media/image27.emf" /><Relationship Id="rId4" Type="http://schemas.openxmlformats.org/officeDocument/2006/relationships/image" Target="../media/image56.emf" /><Relationship Id="rId5" Type="http://schemas.openxmlformats.org/officeDocument/2006/relationships/image" Target="../media/image16.emf" /><Relationship Id="rId6" Type="http://schemas.openxmlformats.org/officeDocument/2006/relationships/image" Target="../media/image38.emf" /><Relationship Id="rId7" Type="http://schemas.openxmlformats.org/officeDocument/2006/relationships/image" Target="../media/image65.emf" /><Relationship Id="rId8" Type="http://schemas.openxmlformats.org/officeDocument/2006/relationships/image" Target="../media/image28.emf" /><Relationship Id="rId9" Type="http://schemas.openxmlformats.org/officeDocument/2006/relationships/image" Target="../media/image71.emf" /><Relationship Id="rId10" Type="http://schemas.openxmlformats.org/officeDocument/2006/relationships/image" Target="../media/image43.emf" /><Relationship Id="rId11" Type="http://schemas.openxmlformats.org/officeDocument/2006/relationships/image" Target="../media/image25.emf" /><Relationship Id="rId12" Type="http://schemas.openxmlformats.org/officeDocument/2006/relationships/image" Target="../media/image40.emf" /><Relationship Id="rId13" Type="http://schemas.openxmlformats.org/officeDocument/2006/relationships/image" Target="../media/image70.emf" /><Relationship Id="rId14" Type="http://schemas.openxmlformats.org/officeDocument/2006/relationships/image" Target="../media/image68.emf" /><Relationship Id="rId15" Type="http://schemas.openxmlformats.org/officeDocument/2006/relationships/image" Target="../media/image4.emf" /><Relationship Id="rId16" Type="http://schemas.openxmlformats.org/officeDocument/2006/relationships/image" Target="../media/image21.emf" /><Relationship Id="rId17" Type="http://schemas.openxmlformats.org/officeDocument/2006/relationships/image" Target="../media/image45.emf" /><Relationship Id="rId18" Type="http://schemas.openxmlformats.org/officeDocument/2006/relationships/image" Target="../media/image69.emf" /><Relationship Id="rId19" Type="http://schemas.openxmlformats.org/officeDocument/2006/relationships/image" Target="../media/image37.emf" /><Relationship Id="rId20" Type="http://schemas.openxmlformats.org/officeDocument/2006/relationships/image" Target="../media/image51.emf" /><Relationship Id="rId21" Type="http://schemas.openxmlformats.org/officeDocument/2006/relationships/image" Target="../media/image63.emf" /><Relationship Id="rId22" Type="http://schemas.openxmlformats.org/officeDocument/2006/relationships/image" Target="../media/image67.emf" /><Relationship Id="rId23" Type="http://schemas.openxmlformats.org/officeDocument/2006/relationships/image" Target="../media/image13.emf" /><Relationship Id="rId24" Type="http://schemas.openxmlformats.org/officeDocument/2006/relationships/image" Target="../media/image62.emf" /><Relationship Id="rId25" Type="http://schemas.openxmlformats.org/officeDocument/2006/relationships/image" Target="../media/image61.emf" /><Relationship Id="rId26" Type="http://schemas.openxmlformats.org/officeDocument/2006/relationships/image" Target="../media/image3.emf" /><Relationship Id="rId27" Type="http://schemas.openxmlformats.org/officeDocument/2006/relationships/image" Target="../media/image33.emf" /><Relationship Id="rId28" Type="http://schemas.openxmlformats.org/officeDocument/2006/relationships/image" Target="../media/image26.emf" /><Relationship Id="rId29" Type="http://schemas.openxmlformats.org/officeDocument/2006/relationships/image" Target="../media/image59.emf" /><Relationship Id="rId30" Type="http://schemas.openxmlformats.org/officeDocument/2006/relationships/image" Target="../media/image44.emf" /><Relationship Id="rId31" Type="http://schemas.openxmlformats.org/officeDocument/2006/relationships/image" Target="../media/image49.emf" /><Relationship Id="rId32" Type="http://schemas.openxmlformats.org/officeDocument/2006/relationships/image" Target="../media/image76.emf" /><Relationship Id="rId33" Type="http://schemas.openxmlformats.org/officeDocument/2006/relationships/image" Target="../media/image15.emf" /><Relationship Id="rId34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35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1562100</xdr:colOff>
      <xdr:row>1</xdr:row>
      <xdr:rowOff>66675</xdr:rowOff>
    </xdr:from>
    <xdr:to>
      <xdr:col>6</xdr:col>
      <xdr:colOff>828675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28600"/>
          <a:ext cx="15906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</xdr:row>
      <xdr:rowOff>76200</xdr:rowOff>
    </xdr:from>
    <xdr:to>
      <xdr:col>5</xdr:col>
      <xdr:colOff>247650</xdr:colOff>
      <xdr:row>11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942975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2171700</xdr:colOff>
      <xdr:row>5</xdr:row>
      <xdr:rowOff>95250</xdr:rowOff>
    </xdr:from>
    <xdr:to>
      <xdr:col>7</xdr:col>
      <xdr:colOff>609600</xdr:colOff>
      <xdr:row>12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962025"/>
          <a:ext cx="838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31</xdr:row>
      <xdr:rowOff>123825</xdr:rowOff>
    </xdr:from>
    <xdr:to>
      <xdr:col>12</xdr:col>
      <xdr:colOff>0</xdr:colOff>
      <xdr:row>31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169670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742950</xdr:colOff>
      <xdr:row>13</xdr:row>
      <xdr:rowOff>95250</xdr:rowOff>
    </xdr:from>
    <xdr:to>
      <xdr:col>6</xdr:col>
      <xdr:colOff>1590675</xdr:colOff>
      <xdr:row>16</xdr:row>
      <xdr:rowOff>9525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2057400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85725</xdr:rowOff>
    </xdr:from>
    <xdr:to>
      <xdr:col>5</xdr:col>
      <xdr:colOff>571500</xdr:colOff>
      <xdr:row>14</xdr:row>
      <xdr:rowOff>47625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2047875"/>
          <a:ext cx="1676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1762125</xdr:colOff>
      <xdr:row>13</xdr:row>
      <xdr:rowOff>95250</xdr:rowOff>
    </xdr:from>
    <xdr:to>
      <xdr:col>8</xdr:col>
      <xdr:colOff>28575</xdr:colOff>
      <xdr:row>15</xdr:row>
      <xdr:rowOff>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2057400"/>
          <a:ext cx="1676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1790700</xdr:colOff>
      <xdr:row>10</xdr:row>
      <xdr:rowOff>9525</xdr:rowOff>
    </xdr:from>
    <xdr:to>
      <xdr:col>2</xdr:col>
      <xdr:colOff>561975</xdr:colOff>
      <xdr:row>12</xdr:row>
      <xdr:rowOff>38100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0700" y="1647825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1790700</xdr:colOff>
      <xdr:row>13</xdr:row>
      <xdr:rowOff>28575</xdr:rowOff>
    </xdr:from>
    <xdr:to>
      <xdr:col>2</xdr:col>
      <xdr:colOff>561975</xdr:colOff>
      <xdr:row>15</xdr:row>
      <xdr:rowOff>19050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1990725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1800225</xdr:colOff>
      <xdr:row>20</xdr:row>
      <xdr:rowOff>95250</xdr:rowOff>
    </xdr:from>
    <xdr:to>
      <xdr:col>2</xdr:col>
      <xdr:colOff>571500</xdr:colOff>
      <xdr:row>21</xdr:row>
      <xdr:rowOff>142875</xdr:rowOff>
    </xdr:to>
    <xdr:pic>
      <xdr:nvPicPr>
        <xdr:cNvPr id="10" name="CommandButton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3057525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1800225</xdr:colOff>
      <xdr:row>15</xdr:row>
      <xdr:rowOff>76200</xdr:rowOff>
    </xdr:from>
    <xdr:to>
      <xdr:col>2</xdr:col>
      <xdr:colOff>571500</xdr:colOff>
      <xdr:row>18</xdr:row>
      <xdr:rowOff>9525</xdr:rowOff>
    </xdr:to>
    <xdr:pic>
      <xdr:nvPicPr>
        <xdr:cNvPr id="11" name="CommandButton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0225" y="2352675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5</xdr:col>
      <xdr:colOff>2009775</xdr:colOff>
      <xdr:row>31</xdr:row>
      <xdr:rowOff>104775</xdr:rowOff>
    </xdr:from>
    <xdr:to>
      <xdr:col>6</xdr:col>
      <xdr:colOff>1295400</xdr:colOff>
      <xdr:row>32</xdr:row>
      <xdr:rowOff>38100</xdr:rowOff>
    </xdr:to>
    <xdr:pic>
      <xdr:nvPicPr>
        <xdr:cNvPr id="12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81800" y="4943475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2143125</xdr:colOff>
      <xdr:row>28</xdr:row>
      <xdr:rowOff>85725</xdr:rowOff>
    </xdr:from>
    <xdr:to>
      <xdr:col>0</xdr:col>
      <xdr:colOff>2143125</xdr:colOff>
      <xdr:row>29</xdr:row>
      <xdr:rowOff>85725</xdr:rowOff>
    </xdr:to>
    <xdr:sp>
      <xdr:nvSpPr>
        <xdr:cNvPr id="13" name="Line 38"/>
        <xdr:cNvSpPr>
          <a:spLocks/>
        </xdr:cNvSpPr>
      </xdr:nvSpPr>
      <xdr:spPr>
        <a:xfrm>
          <a:off x="2143125" y="4314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1790700</xdr:colOff>
      <xdr:row>18</xdr:row>
      <xdr:rowOff>57150</xdr:rowOff>
    </xdr:from>
    <xdr:to>
      <xdr:col>2</xdr:col>
      <xdr:colOff>561975</xdr:colOff>
      <xdr:row>20</xdr:row>
      <xdr:rowOff>47625</xdr:rowOff>
    </xdr:to>
    <xdr:pic>
      <xdr:nvPicPr>
        <xdr:cNvPr id="14" name="CommandButton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90700" y="2705100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1819275</xdr:colOff>
      <xdr:row>7</xdr:row>
      <xdr:rowOff>114300</xdr:rowOff>
    </xdr:from>
    <xdr:to>
      <xdr:col>2</xdr:col>
      <xdr:colOff>590550</xdr:colOff>
      <xdr:row>9</xdr:row>
      <xdr:rowOff>133350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1304925"/>
          <a:ext cx="12954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6</xdr:row>
      <xdr:rowOff>9525</xdr:rowOff>
    </xdr:from>
    <xdr:to>
      <xdr:col>20</xdr:col>
      <xdr:colOff>742950</xdr:colOff>
      <xdr:row>9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2287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8</xdr:row>
      <xdr:rowOff>28575</xdr:rowOff>
    </xdr:from>
    <xdr:to>
      <xdr:col>19</xdr:col>
      <xdr:colOff>171450</xdr:colOff>
      <xdr:row>8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1647825"/>
          <a:ext cx="16097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1</xdr:col>
      <xdr:colOff>390525</xdr:colOff>
      <xdr:row>7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57250"/>
          <a:ext cx="914400" cy="552450"/>
        </a:xfrm>
        <a:prstGeom prst="rect">
          <a:avLst/>
        </a:prstGeom>
        <a:solidFill>
          <a:srgbClr val="FF6600"/>
        </a:solidFill>
        <a:ln w="1" cmpd="sng">
          <a:noFill/>
        </a:ln>
      </xdr:spPr>
    </xdr:pic>
    <xdr:clientData fPrintsWithSheet="0"/>
  </xdr:twoCellAnchor>
  <xdr:twoCellAnchor editAs="oneCell">
    <xdr:from>
      <xdr:col>22</xdr:col>
      <xdr:colOff>76200</xdr:colOff>
      <xdr:row>0</xdr:row>
      <xdr:rowOff>85725</xdr:rowOff>
    </xdr:from>
    <xdr:to>
      <xdr:col>22</xdr:col>
      <xdr:colOff>1123950</xdr:colOff>
      <xdr:row>2</xdr:row>
      <xdr:rowOff>104775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85725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3</xdr:col>
      <xdr:colOff>19050</xdr:colOff>
      <xdr:row>1</xdr:row>
      <xdr:rowOff>161925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47625"/>
          <a:ext cx="1276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323850</xdr:colOff>
      <xdr:row>9</xdr:row>
      <xdr:rowOff>0</xdr:rowOff>
    </xdr:from>
    <xdr:to>
      <xdr:col>3</xdr:col>
      <xdr:colOff>95250</xdr:colOff>
      <xdr:row>10</xdr:row>
      <xdr:rowOff>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1866900"/>
          <a:ext cx="1047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14</xdr:col>
      <xdr:colOff>9525</xdr:colOff>
      <xdr:row>9</xdr:row>
      <xdr:rowOff>9525</xdr:rowOff>
    </xdr:from>
    <xdr:to>
      <xdr:col>16</xdr:col>
      <xdr:colOff>323850</xdr:colOff>
      <xdr:row>10</xdr:row>
      <xdr:rowOff>9525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67325" y="1876425"/>
          <a:ext cx="1047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5</xdr:col>
      <xdr:colOff>38100</xdr:colOff>
      <xdr:row>6</xdr:row>
      <xdr:rowOff>152400</xdr:rowOff>
    </xdr:from>
    <xdr:to>
      <xdr:col>7</xdr:col>
      <xdr:colOff>333375</xdr:colOff>
      <xdr:row>8</xdr:row>
      <xdr:rowOff>28575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90725" y="1371600"/>
          <a:ext cx="1038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9</xdr:row>
      <xdr:rowOff>0</xdr:rowOff>
    </xdr:from>
    <xdr:to>
      <xdr:col>11</xdr:col>
      <xdr:colOff>114300</xdr:colOff>
      <xdr:row>10</xdr:row>
      <xdr:rowOff>0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71725" y="1866900"/>
          <a:ext cx="1914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9</xdr:row>
      <xdr:rowOff>9525</xdr:rowOff>
    </xdr:from>
    <xdr:to>
      <xdr:col>22</xdr:col>
      <xdr:colOff>19050</xdr:colOff>
      <xdr:row>9</xdr:row>
      <xdr:rowOff>266700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91400" y="1876425"/>
          <a:ext cx="800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5</xdr:row>
      <xdr:rowOff>152400</xdr:rowOff>
    </xdr:from>
    <xdr:to>
      <xdr:col>22</xdr:col>
      <xdr:colOff>19050</xdr:colOff>
      <xdr:row>9</xdr:row>
      <xdr:rowOff>0</xdr:rowOff>
    </xdr:to>
    <xdr:pic>
      <xdr:nvPicPr>
        <xdr:cNvPr id="11" name="LbMin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10450" y="1200150"/>
          <a:ext cx="7810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19</xdr:col>
      <xdr:colOff>323850</xdr:colOff>
      <xdr:row>4</xdr:row>
      <xdr:rowOff>142875</xdr:rowOff>
    </xdr:from>
    <xdr:to>
      <xdr:col>22</xdr:col>
      <xdr:colOff>9525</xdr:colOff>
      <xdr:row>5</xdr:row>
      <xdr:rowOff>142875</xdr:rowOff>
    </xdr:to>
    <xdr:pic>
      <xdr:nvPicPr>
        <xdr:cNvPr id="12" name="LBMS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00925" y="98107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0</xdr:row>
      <xdr:rowOff>28575</xdr:rowOff>
    </xdr:from>
    <xdr:to>
      <xdr:col>22</xdr:col>
      <xdr:colOff>180975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857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285750</xdr:rowOff>
    </xdr:from>
    <xdr:to>
      <xdr:col>7</xdr:col>
      <xdr:colOff>76200</xdr:colOff>
      <xdr:row>2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85750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1</xdr:row>
      <xdr:rowOff>209550</xdr:rowOff>
    </xdr:from>
    <xdr:to>
      <xdr:col>14</xdr:col>
      <xdr:colOff>9525</xdr:colOff>
      <xdr:row>2</xdr:row>
      <xdr:rowOff>285750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514350"/>
          <a:ext cx="1019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47625</xdr:rowOff>
    </xdr:from>
    <xdr:to>
      <xdr:col>3</xdr:col>
      <xdr:colOff>1962150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733425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76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123825</xdr:rowOff>
    </xdr:from>
    <xdr:to>
      <xdr:col>1</xdr:col>
      <xdr:colOff>733425</xdr:colOff>
      <xdr:row>2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857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66675</xdr:rowOff>
    </xdr:from>
    <xdr:to>
      <xdr:col>5</xdr:col>
      <xdr:colOff>1571625</xdr:colOff>
      <xdr:row>3</xdr:row>
      <xdr:rowOff>200025</xdr:rowOff>
    </xdr:to>
    <xdr:pic>
      <xdr:nvPicPr>
        <xdr:cNvPr id="4" name="CBRa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05625" y="428625"/>
          <a:ext cx="17240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104775</xdr:colOff>
      <xdr:row>4</xdr:row>
      <xdr:rowOff>19050</xdr:rowOff>
    </xdr:from>
    <xdr:to>
      <xdr:col>5</xdr:col>
      <xdr:colOff>1571625</xdr:colOff>
      <xdr:row>5</xdr:row>
      <xdr:rowOff>152400</xdr:rowOff>
    </xdr:to>
    <xdr:pic>
      <xdr:nvPicPr>
        <xdr:cNvPr id="5" name="CBEmplo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828675"/>
          <a:ext cx="1714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104775</xdr:colOff>
      <xdr:row>0</xdr:row>
      <xdr:rowOff>57150</xdr:rowOff>
    </xdr:from>
    <xdr:to>
      <xdr:col>5</xdr:col>
      <xdr:colOff>1571625</xdr:colOff>
      <xdr:row>2</xdr:row>
      <xdr:rowOff>28575</xdr:rowOff>
    </xdr:to>
    <xdr:pic>
      <xdr:nvPicPr>
        <xdr:cNvPr id="6" name="CBRetou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15150" y="57150"/>
          <a:ext cx="17145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104775</xdr:colOff>
      <xdr:row>5</xdr:row>
      <xdr:rowOff>219075</xdr:rowOff>
    </xdr:from>
    <xdr:to>
      <xdr:col>5</xdr:col>
      <xdr:colOff>1581150</xdr:colOff>
      <xdr:row>7</xdr:row>
      <xdr:rowOff>95250</xdr:rowOff>
    </xdr:to>
    <xdr:pic>
      <xdr:nvPicPr>
        <xdr:cNvPr id="7" name="CBVisi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15150" y="1228725"/>
          <a:ext cx="17240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19050</xdr:rowOff>
    </xdr:from>
    <xdr:to>
      <xdr:col>0</xdr:col>
      <xdr:colOff>1228725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1050"/>
          <a:ext cx="11811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428625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</xdr:row>
      <xdr:rowOff>0</xdr:rowOff>
    </xdr:from>
    <xdr:to>
      <xdr:col>4</xdr:col>
      <xdr:colOff>742950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57175"/>
          <a:ext cx="11715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38100</xdr:colOff>
      <xdr:row>27</xdr:row>
      <xdr:rowOff>0</xdr:rowOff>
    </xdr:from>
    <xdr:to>
      <xdr:col>1</xdr:col>
      <xdr:colOff>657225</xdr:colOff>
      <xdr:row>28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991100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19050</xdr:rowOff>
    </xdr:from>
    <xdr:to>
      <xdr:col>6</xdr:col>
      <xdr:colOff>352425</xdr:colOff>
      <xdr:row>0</xdr:row>
      <xdr:rowOff>342900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9050"/>
          <a:ext cx="10477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361950</xdr:colOff>
      <xdr:row>0</xdr:row>
      <xdr:rowOff>19050</xdr:rowOff>
    </xdr:from>
    <xdr:to>
      <xdr:col>7</xdr:col>
      <xdr:colOff>619125</xdr:colOff>
      <xdr:row>0</xdr:row>
      <xdr:rowOff>352425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9050"/>
          <a:ext cx="10191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0</xdr:row>
      <xdr:rowOff>19050</xdr:rowOff>
    </xdr:from>
    <xdr:to>
      <xdr:col>3</xdr:col>
      <xdr:colOff>409575</xdr:colOff>
      <xdr:row>0</xdr:row>
      <xdr:rowOff>342900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9050"/>
          <a:ext cx="3448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514350</xdr:rowOff>
    </xdr:from>
    <xdr:to>
      <xdr:col>4</xdr:col>
      <xdr:colOff>1362075</xdr:colOff>
      <xdr:row>1</xdr:row>
      <xdr:rowOff>161925</xdr:rowOff>
    </xdr:to>
    <xdr:pic>
      <xdr:nvPicPr>
        <xdr:cNvPr id="2" name="CBPara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514350"/>
          <a:ext cx="12954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47625</xdr:rowOff>
    </xdr:from>
    <xdr:to>
      <xdr:col>5</xdr:col>
      <xdr:colOff>123825</xdr:colOff>
      <xdr:row>0</xdr:row>
      <xdr:rowOff>466725</xdr:rowOff>
    </xdr:to>
    <xdr:pic>
      <xdr:nvPicPr>
        <xdr:cNvPr id="3" name="CBMasqu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476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3</xdr:col>
      <xdr:colOff>742950</xdr:colOff>
      <xdr:row>0</xdr:row>
      <xdr:rowOff>304800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66675"/>
          <a:ext cx="4752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0</xdr:row>
      <xdr:rowOff>514350</xdr:rowOff>
    </xdr:from>
    <xdr:to>
      <xdr:col>5</xdr:col>
      <xdr:colOff>847725</xdr:colOff>
      <xdr:row>1</xdr:row>
      <xdr:rowOff>161925</xdr:rowOff>
    </xdr:to>
    <xdr:pic>
      <xdr:nvPicPr>
        <xdr:cNvPr id="5" name="CBListi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514350"/>
          <a:ext cx="1504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47625</xdr:rowOff>
    </xdr:from>
    <xdr:to>
      <xdr:col>5</xdr:col>
      <xdr:colOff>828675</xdr:colOff>
      <xdr:row>0</xdr:row>
      <xdr:rowOff>457200</xdr:rowOff>
    </xdr:to>
    <xdr:pic>
      <xdr:nvPicPr>
        <xdr:cNvPr id="6" name="CBAid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47625"/>
          <a:ext cx="6381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504825</xdr:rowOff>
    </xdr:from>
    <xdr:to>
      <xdr:col>0</xdr:col>
      <xdr:colOff>171450</xdr:colOff>
      <xdr:row>0</xdr:row>
      <xdr:rowOff>676275</xdr:rowOff>
    </xdr:to>
    <xdr:pic>
      <xdr:nvPicPr>
        <xdr:cNvPr id="7" name="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504825</xdr:rowOff>
    </xdr:from>
    <xdr:to>
      <xdr:col>0</xdr:col>
      <xdr:colOff>352425</xdr:colOff>
      <xdr:row>0</xdr:row>
      <xdr:rowOff>676275</xdr:rowOff>
    </xdr:to>
    <xdr:pic>
      <xdr:nvPicPr>
        <xdr:cNvPr id="8" name="L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504825</xdr:rowOff>
    </xdr:from>
    <xdr:to>
      <xdr:col>0</xdr:col>
      <xdr:colOff>714375</xdr:colOff>
      <xdr:row>0</xdr:row>
      <xdr:rowOff>676275</xdr:rowOff>
    </xdr:to>
    <xdr:pic>
      <xdr:nvPicPr>
        <xdr:cNvPr id="9" name="L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504825</xdr:rowOff>
    </xdr:from>
    <xdr:to>
      <xdr:col>1</xdr:col>
      <xdr:colOff>171450</xdr:colOff>
      <xdr:row>0</xdr:row>
      <xdr:rowOff>676275</xdr:rowOff>
    </xdr:to>
    <xdr:pic>
      <xdr:nvPicPr>
        <xdr:cNvPr id="10" name="L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504825</xdr:rowOff>
    </xdr:from>
    <xdr:to>
      <xdr:col>1</xdr:col>
      <xdr:colOff>352425</xdr:colOff>
      <xdr:row>0</xdr:row>
      <xdr:rowOff>676275</xdr:rowOff>
    </xdr:to>
    <xdr:pic>
      <xdr:nvPicPr>
        <xdr:cNvPr id="11" name="L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429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504825</xdr:rowOff>
    </xdr:from>
    <xdr:to>
      <xdr:col>1</xdr:col>
      <xdr:colOff>533400</xdr:colOff>
      <xdr:row>0</xdr:row>
      <xdr:rowOff>676275</xdr:rowOff>
    </xdr:to>
    <xdr:pic>
      <xdr:nvPicPr>
        <xdr:cNvPr id="12" name="L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504825</xdr:rowOff>
    </xdr:from>
    <xdr:to>
      <xdr:col>1</xdr:col>
      <xdr:colOff>704850</xdr:colOff>
      <xdr:row>0</xdr:row>
      <xdr:rowOff>676275</xdr:rowOff>
    </xdr:to>
    <xdr:pic>
      <xdr:nvPicPr>
        <xdr:cNvPr id="13" name="LH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54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0</xdr:row>
      <xdr:rowOff>504825</xdr:rowOff>
    </xdr:from>
    <xdr:to>
      <xdr:col>1</xdr:col>
      <xdr:colOff>1066800</xdr:colOff>
      <xdr:row>0</xdr:row>
      <xdr:rowOff>676275</xdr:rowOff>
    </xdr:to>
    <xdr:pic>
      <xdr:nvPicPr>
        <xdr:cNvPr id="14" name="LJ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573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0</xdr:row>
      <xdr:rowOff>504825</xdr:rowOff>
    </xdr:from>
    <xdr:to>
      <xdr:col>1</xdr:col>
      <xdr:colOff>885825</xdr:colOff>
      <xdr:row>0</xdr:row>
      <xdr:rowOff>676275</xdr:rowOff>
    </xdr:to>
    <xdr:pic>
      <xdr:nvPicPr>
        <xdr:cNvPr id="15" name="LI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763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0</xdr:row>
      <xdr:rowOff>504825</xdr:rowOff>
    </xdr:from>
    <xdr:to>
      <xdr:col>1</xdr:col>
      <xdr:colOff>1238250</xdr:colOff>
      <xdr:row>0</xdr:row>
      <xdr:rowOff>676275</xdr:rowOff>
    </xdr:to>
    <xdr:pic>
      <xdr:nvPicPr>
        <xdr:cNvPr id="16" name="LK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288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0</xdr:row>
      <xdr:rowOff>504825</xdr:rowOff>
    </xdr:from>
    <xdr:to>
      <xdr:col>1</xdr:col>
      <xdr:colOff>1419225</xdr:colOff>
      <xdr:row>0</xdr:row>
      <xdr:rowOff>676275</xdr:rowOff>
    </xdr:to>
    <xdr:pic>
      <xdr:nvPicPr>
        <xdr:cNvPr id="17" name="L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97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0</xdr:row>
      <xdr:rowOff>504825</xdr:rowOff>
    </xdr:from>
    <xdr:to>
      <xdr:col>1</xdr:col>
      <xdr:colOff>1771650</xdr:colOff>
      <xdr:row>0</xdr:row>
      <xdr:rowOff>676275</xdr:rowOff>
    </xdr:to>
    <xdr:pic>
      <xdr:nvPicPr>
        <xdr:cNvPr id="18" name="L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622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504825</xdr:rowOff>
    </xdr:from>
    <xdr:to>
      <xdr:col>2</xdr:col>
      <xdr:colOff>171450</xdr:colOff>
      <xdr:row>0</xdr:row>
      <xdr:rowOff>676275</xdr:rowOff>
    </xdr:to>
    <xdr:pic>
      <xdr:nvPicPr>
        <xdr:cNvPr id="19" name="LP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146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1828800</xdr:colOff>
      <xdr:row>0</xdr:row>
      <xdr:rowOff>504825</xdr:rowOff>
    </xdr:from>
    <xdr:to>
      <xdr:col>1</xdr:col>
      <xdr:colOff>1952625</xdr:colOff>
      <xdr:row>0</xdr:row>
      <xdr:rowOff>676275</xdr:rowOff>
    </xdr:to>
    <xdr:pic>
      <xdr:nvPicPr>
        <xdr:cNvPr id="20" name="LO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431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504825</xdr:rowOff>
    </xdr:from>
    <xdr:to>
      <xdr:col>2</xdr:col>
      <xdr:colOff>352425</xdr:colOff>
      <xdr:row>0</xdr:row>
      <xdr:rowOff>676275</xdr:rowOff>
    </xdr:to>
    <xdr:pic>
      <xdr:nvPicPr>
        <xdr:cNvPr id="21" name="LQ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956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504825</xdr:rowOff>
    </xdr:from>
    <xdr:to>
      <xdr:col>2</xdr:col>
      <xdr:colOff>533400</xdr:colOff>
      <xdr:row>0</xdr:row>
      <xdr:rowOff>676275</xdr:rowOff>
    </xdr:to>
    <xdr:pic>
      <xdr:nvPicPr>
        <xdr:cNvPr id="22" name="LR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765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504825</xdr:rowOff>
    </xdr:from>
    <xdr:to>
      <xdr:col>2</xdr:col>
      <xdr:colOff>704850</xdr:colOff>
      <xdr:row>0</xdr:row>
      <xdr:rowOff>676275</xdr:rowOff>
    </xdr:to>
    <xdr:pic>
      <xdr:nvPicPr>
        <xdr:cNvPr id="23" name="L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480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504825</xdr:rowOff>
    </xdr:from>
    <xdr:to>
      <xdr:col>2</xdr:col>
      <xdr:colOff>885825</xdr:colOff>
      <xdr:row>0</xdr:row>
      <xdr:rowOff>676275</xdr:rowOff>
    </xdr:to>
    <xdr:pic>
      <xdr:nvPicPr>
        <xdr:cNvPr id="24" name="LT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0</xdr:row>
      <xdr:rowOff>504825</xdr:rowOff>
    </xdr:from>
    <xdr:to>
      <xdr:col>2</xdr:col>
      <xdr:colOff>1238250</xdr:colOff>
      <xdr:row>0</xdr:row>
      <xdr:rowOff>676275</xdr:rowOff>
    </xdr:to>
    <xdr:pic>
      <xdr:nvPicPr>
        <xdr:cNvPr id="25" name="LV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7814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504825</xdr:rowOff>
    </xdr:from>
    <xdr:to>
      <xdr:col>2</xdr:col>
      <xdr:colOff>1066800</xdr:colOff>
      <xdr:row>0</xdr:row>
      <xdr:rowOff>676275</xdr:rowOff>
    </xdr:to>
    <xdr:pic>
      <xdr:nvPicPr>
        <xdr:cNvPr id="26" name="LU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099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0</xdr:row>
      <xdr:rowOff>504825</xdr:rowOff>
    </xdr:from>
    <xdr:to>
      <xdr:col>3</xdr:col>
      <xdr:colOff>28575</xdr:colOff>
      <xdr:row>0</xdr:row>
      <xdr:rowOff>676275</xdr:rowOff>
    </xdr:to>
    <xdr:pic>
      <xdr:nvPicPr>
        <xdr:cNvPr id="27" name="LW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62400" y="5048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504825</xdr:rowOff>
    </xdr:from>
    <xdr:to>
      <xdr:col>3</xdr:col>
      <xdr:colOff>200025</xdr:colOff>
      <xdr:row>0</xdr:row>
      <xdr:rowOff>676275</xdr:rowOff>
    </xdr:to>
    <xdr:pic>
      <xdr:nvPicPr>
        <xdr:cNvPr id="28" name="LX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433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504825</xdr:rowOff>
    </xdr:from>
    <xdr:to>
      <xdr:col>3</xdr:col>
      <xdr:colOff>371475</xdr:colOff>
      <xdr:row>0</xdr:row>
      <xdr:rowOff>676275</xdr:rowOff>
    </xdr:to>
    <xdr:pic>
      <xdr:nvPicPr>
        <xdr:cNvPr id="29" name="LY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1482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504825</xdr:rowOff>
    </xdr:from>
    <xdr:to>
      <xdr:col>3</xdr:col>
      <xdr:colOff>552450</xdr:colOff>
      <xdr:row>0</xdr:row>
      <xdr:rowOff>676275</xdr:rowOff>
    </xdr:to>
    <xdr:pic>
      <xdr:nvPicPr>
        <xdr:cNvPr id="30" name="LZ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9580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0</xdr:row>
      <xdr:rowOff>504825</xdr:rowOff>
    </xdr:from>
    <xdr:to>
      <xdr:col>1</xdr:col>
      <xdr:colOff>1600200</xdr:colOff>
      <xdr:row>0</xdr:row>
      <xdr:rowOff>676275</xdr:rowOff>
    </xdr:to>
    <xdr:pic>
      <xdr:nvPicPr>
        <xdr:cNvPr id="31" name="LM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0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504825</xdr:rowOff>
    </xdr:from>
    <xdr:to>
      <xdr:col>0</xdr:col>
      <xdr:colOff>533400</xdr:colOff>
      <xdr:row>0</xdr:row>
      <xdr:rowOff>676275</xdr:rowOff>
    </xdr:to>
    <xdr:pic>
      <xdr:nvPicPr>
        <xdr:cNvPr id="32" name="LC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09575" y="504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304800</xdr:rowOff>
    </xdr:from>
    <xdr:to>
      <xdr:col>3</xdr:col>
      <xdr:colOff>561975</xdr:colOff>
      <xdr:row>0</xdr:row>
      <xdr:rowOff>485775</xdr:rowOff>
    </xdr:to>
    <xdr:pic>
      <xdr:nvPicPr>
        <xdr:cNvPr id="33" name="Label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" y="304800"/>
          <a:ext cx="4200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314325</xdr:rowOff>
    </xdr:from>
    <xdr:to>
      <xdr:col>4</xdr:col>
      <xdr:colOff>28575</xdr:colOff>
      <xdr:row>0</xdr:row>
      <xdr:rowOff>676275</xdr:rowOff>
    </xdr:to>
    <xdr:pic>
      <xdr:nvPicPr>
        <xdr:cNvPr id="34" name="Label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" y="314325"/>
          <a:ext cx="482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3</xdr:col>
      <xdr:colOff>295275</xdr:colOff>
      <xdr:row>0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66675</xdr:colOff>
      <xdr:row>1</xdr:row>
      <xdr:rowOff>38100</xdr:rowOff>
    </xdr:from>
    <xdr:to>
      <xdr:col>21</xdr:col>
      <xdr:colOff>790575</xdr:colOff>
      <xdr:row>2</xdr:row>
      <xdr:rowOff>123825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36195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76200</xdr:colOff>
      <xdr:row>0</xdr:row>
      <xdr:rowOff>0</xdr:rowOff>
    </xdr:from>
    <xdr:to>
      <xdr:col>19</xdr:col>
      <xdr:colOff>190500</xdr:colOff>
      <xdr:row>0</xdr:row>
      <xdr:rowOff>295275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0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etanque36.pagesperso-orange.fr/" TargetMode="External" /><Relationship Id="rId2" Type="http://schemas.openxmlformats.org/officeDocument/2006/relationships/hyperlink" Target="mailto:christophe.margotcd36@gmail.com" TargetMode="External" /><Relationship Id="rId3" Type="http://schemas.openxmlformats.org/officeDocument/2006/relationships/hyperlink" Target="mailto:karinecd36@gmail.com" TargetMode="External" /><Relationship Id="rId4" Type="http://schemas.openxmlformats.org/officeDocument/2006/relationships/hyperlink" Target="mailto:roger.tastetcd36@gmail.com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S477"/>
  <sheetViews>
    <sheetView showGridLines="0" workbookViewId="0" topLeftCell="A1">
      <selection activeCell="A23" sqref="A23"/>
    </sheetView>
  </sheetViews>
  <sheetFormatPr defaultColWidth="11.421875" defaultRowHeight="12.75"/>
  <cols>
    <col min="1" max="1" width="34.00390625" style="47" customWidth="1"/>
    <col min="2" max="2" width="3.8515625" style="47" customWidth="1"/>
    <col min="3" max="3" width="15.8515625" style="47" customWidth="1"/>
    <col min="4" max="4" width="3.57421875" style="49" customWidth="1"/>
    <col min="5" max="5" width="14.28125" style="50" customWidth="1"/>
    <col min="6" max="6" width="34.8515625" style="47" customWidth="1"/>
    <col min="7" max="7" width="36.00390625" style="51" customWidth="1"/>
    <col min="8" max="8" width="15.140625" style="47" customWidth="1"/>
    <col min="9" max="9" width="10.28125" style="151" customWidth="1"/>
    <col min="10" max="10" width="4.421875" style="150" customWidth="1"/>
    <col min="11" max="11" width="0.85546875" style="150" customWidth="1"/>
    <col min="12" max="12" width="2.28125" style="150" customWidth="1"/>
    <col min="13" max="14" width="12.421875" style="150" customWidth="1"/>
    <col min="15" max="15" width="23.421875" style="150" customWidth="1"/>
    <col min="16" max="16" width="9.421875" style="150" customWidth="1"/>
    <col min="17" max="17" width="7.28125" style="150" customWidth="1"/>
    <col min="18" max="18" width="11.421875" style="150" customWidth="1"/>
    <col min="19" max="19" width="11.421875" style="47" customWidth="1"/>
  </cols>
  <sheetData>
    <row r="1" spans="1:19" ht="12.75">
      <c r="A1" s="310"/>
      <c r="B1" s="186"/>
      <c r="C1" s="186"/>
      <c r="D1" s="186"/>
      <c r="E1" s="186"/>
      <c r="F1" s="186"/>
      <c r="G1" s="186"/>
      <c r="H1" s="186"/>
      <c r="I1" s="10"/>
      <c r="J1" s="10"/>
      <c r="K1" s="10"/>
      <c r="L1" s="10"/>
      <c r="M1" s="10"/>
      <c r="N1" s="10"/>
      <c r="O1" s="187"/>
      <c r="P1" s="149"/>
      <c r="Q1" s="149"/>
      <c r="R1" s="149"/>
      <c r="S1"/>
    </row>
    <row r="2" spans="1:19" ht="13.5" thickBot="1">
      <c r="A2" s="311"/>
      <c r="B2" s="10"/>
      <c r="C2" s="10"/>
      <c r="D2" s="141"/>
      <c r="E2" s="10"/>
      <c r="F2" s="10"/>
      <c r="G2" s="10"/>
      <c r="H2" s="10"/>
      <c r="I2" s="10"/>
      <c r="J2" s="10"/>
      <c r="K2" s="10"/>
      <c r="L2" s="10"/>
      <c r="M2" s="313"/>
      <c r="N2" s="313"/>
      <c r="O2" s="187"/>
      <c r="P2" s="149"/>
      <c r="Q2" s="149"/>
      <c r="R2" s="149"/>
      <c r="S2"/>
    </row>
    <row r="3" spans="1:19" ht="16.5" thickBot="1">
      <c r="A3" s="311"/>
      <c r="B3" s="319" t="s">
        <v>1184</v>
      </c>
      <c r="C3" s="320"/>
      <c r="D3" s="320"/>
      <c r="E3" s="321"/>
      <c r="F3" s="10"/>
      <c r="G3" s="10"/>
      <c r="H3" s="10"/>
      <c r="I3" s="10"/>
      <c r="J3" s="10"/>
      <c r="K3" s="10"/>
      <c r="L3" s="10"/>
      <c r="M3" s="187"/>
      <c r="N3" s="187"/>
      <c r="O3" s="187"/>
      <c r="P3" s="149"/>
      <c r="Q3" s="149"/>
      <c r="R3" s="149"/>
      <c r="S3"/>
    </row>
    <row r="4" spans="1:19" ht="12.75">
      <c r="A4" s="18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87"/>
      <c r="N4" s="187"/>
      <c r="O4" s="187"/>
      <c r="P4" s="149"/>
      <c r="Q4" s="149"/>
      <c r="R4" s="149"/>
      <c r="S4"/>
    </row>
    <row r="5" spans="1:19" ht="12.75">
      <c r="A5" s="18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87"/>
      <c r="N5" s="187"/>
      <c r="O5" s="187"/>
      <c r="P5" s="149"/>
      <c r="Q5" s="149"/>
      <c r="R5" s="149"/>
      <c r="S5"/>
    </row>
    <row r="6" spans="1:19" ht="12.75">
      <c r="A6" s="188"/>
      <c r="B6" s="10"/>
      <c r="C6" s="10"/>
      <c r="D6" s="10"/>
      <c r="E6" s="10"/>
      <c r="F6" s="10">
        <v>2</v>
      </c>
      <c r="G6" s="10"/>
      <c r="H6" s="10"/>
      <c r="I6" s="10"/>
      <c r="J6" s="10"/>
      <c r="K6" s="10"/>
      <c r="L6" s="10"/>
      <c r="M6" s="187"/>
      <c r="N6" s="187"/>
      <c r="O6" s="187"/>
      <c r="P6" s="149"/>
      <c r="Q6" s="149"/>
      <c r="R6" s="149"/>
      <c r="S6"/>
    </row>
    <row r="7" spans="1:19" ht="12.75">
      <c r="A7" s="18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87"/>
      <c r="N7" s="187"/>
      <c r="O7" s="187"/>
      <c r="P7" s="149"/>
      <c r="Q7" s="149"/>
      <c r="R7" s="149"/>
      <c r="S7"/>
    </row>
    <row r="8" spans="1:19" ht="12.75">
      <c r="A8" s="188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87"/>
      <c r="N8" s="187"/>
      <c r="O8" s="187"/>
      <c r="P8" s="149"/>
      <c r="Q8" s="149"/>
      <c r="R8" s="149"/>
      <c r="S8"/>
    </row>
    <row r="9" spans="1:19" ht="9.75" customHeight="1">
      <c r="A9" s="18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87"/>
      <c r="N9" s="187"/>
      <c r="O9" s="187"/>
      <c r="P9" s="149"/>
      <c r="Q9" s="149"/>
      <c r="R9" s="149"/>
      <c r="S9"/>
    </row>
    <row r="10" spans="1:19" ht="12.75">
      <c r="A10" s="18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87"/>
      <c r="N10" s="187"/>
      <c r="O10" s="187"/>
      <c r="P10" s="149"/>
      <c r="Q10" s="149"/>
      <c r="R10" s="149"/>
      <c r="S10"/>
    </row>
    <row r="11" spans="1:19" ht="12.75">
      <c r="A11" s="18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87"/>
      <c r="N11" s="187"/>
      <c r="O11" s="187"/>
      <c r="P11" s="149"/>
      <c r="Q11" s="149"/>
      <c r="R11" s="149"/>
      <c r="S11"/>
    </row>
    <row r="12" spans="1:19" ht="9" customHeight="1">
      <c r="A12" s="18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87"/>
      <c r="N12" s="187"/>
      <c r="O12" s="187"/>
      <c r="P12" s="149"/>
      <c r="Q12" s="149"/>
      <c r="R12" s="149"/>
      <c r="S12"/>
    </row>
    <row r="13" spans="1:19" ht="3.75" customHeight="1">
      <c r="A13" s="18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87"/>
      <c r="N13" s="187"/>
      <c r="O13" s="187"/>
      <c r="P13" s="149"/>
      <c r="Q13" s="149"/>
      <c r="R13" s="149"/>
      <c r="S13"/>
    </row>
    <row r="14" spans="1:19" ht="20.25">
      <c r="A14" s="188"/>
      <c r="B14" s="10"/>
      <c r="C14" s="10"/>
      <c r="D14" s="10"/>
      <c r="E14" s="189"/>
      <c r="F14" s="10"/>
      <c r="G14" s="10"/>
      <c r="H14" s="190"/>
      <c r="I14" s="10"/>
      <c r="J14" s="10"/>
      <c r="K14" s="10"/>
      <c r="L14" s="10"/>
      <c r="M14" s="187"/>
      <c r="N14" s="187"/>
      <c r="O14" s="187"/>
      <c r="P14" s="149"/>
      <c r="Q14" s="149"/>
      <c r="R14" s="149"/>
      <c r="S14"/>
    </row>
    <row r="15" spans="1:19" ht="4.5" customHeight="1">
      <c r="A15" s="18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87"/>
      <c r="N15" s="187"/>
      <c r="O15" s="187"/>
      <c r="P15" s="149"/>
      <c r="Q15" s="149"/>
      <c r="R15" s="149"/>
      <c r="S15"/>
    </row>
    <row r="16" spans="1:19" ht="6.75" customHeight="1">
      <c r="A16" s="18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87"/>
      <c r="N16" s="187"/>
      <c r="O16" s="187"/>
      <c r="P16" s="149"/>
      <c r="Q16" s="149"/>
      <c r="R16" s="149"/>
      <c r="S16"/>
    </row>
    <row r="17" spans="1:19" ht="15.75" customHeight="1">
      <c r="A17" s="188"/>
      <c r="B17" s="10"/>
      <c r="C17" s="191"/>
      <c r="D17" s="10"/>
      <c r="E17" s="10"/>
      <c r="F17" s="314"/>
      <c r="G17" s="315"/>
      <c r="H17" s="10"/>
      <c r="I17" s="10"/>
      <c r="J17" s="10"/>
      <c r="K17" s="10"/>
      <c r="L17" s="10"/>
      <c r="M17" s="187"/>
      <c r="N17" s="187"/>
      <c r="O17" s="187"/>
      <c r="P17" s="149"/>
      <c r="Q17" s="149"/>
      <c r="R17" s="149"/>
      <c r="S17"/>
    </row>
    <row r="18" spans="1:19" ht="6.75" customHeight="1">
      <c r="A18" s="18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87"/>
      <c r="N18" s="187"/>
      <c r="O18" s="187"/>
      <c r="P18" s="149"/>
      <c r="Q18" s="149"/>
      <c r="R18" s="149"/>
      <c r="S18"/>
    </row>
    <row r="19" spans="1:19" ht="18" customHeight="1">
      <c r="A19" s="188"/>
      <c r="B19" s="10"/>
      <c r="C19" s="191"/>
      <c r="D19" s="10"/>
      <c r="E19" s="10"/>
      <c r="F19" s="314" t="s">
        <v>38</v>
      </c>
      <c r="G19" s="315"/>
      <c r="H19" s="10"/>
      <c r="I19" s="10"/>
      <c r="J19" s="10"/>
      <c r="K19" s="10"/>
      <c r="L19" s="10"/>
      <c r="M19" s="187"/>
      <c r="N19" s="187"/>
      <c r="O19" s="187"/>
      <c r="P19" s="149"/>
      <c r="Q19" s="149"/>
      <c r="R19" s="149"/>
      <c r="S19"/>
    </row>
    <row r="20" spans="1:19" ht="6.75" customHeight="1">
      <c r="A20" s="18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87"/>
      <c r="N20" s="187"/>
      <c r="O20" s="187"/>
      <c r="P20" s="149"/>
      <c r="Q20" s="149"/>
      <c r="R20" s="149"/>
      <c r="S20"/>
    </row>
    <row r="21" spans="1:19" ht="20.25">
      <c r="A21" s="188"/>
      <c r="B21" s="10"/>
      <c r="C21" s="191"/>
      <c r="D21" s="10"/>
      <c r="E21" s="318" t="s">
        <v>1080</v>
      </c>
      <c r="F21" s="317"/>
      <c r="G21" s="317"/>
      <c r="H21" s="317"/>
      <c r="I21" s="10"/>
      <c r="J21" s="10"/>
      <c r="K21" s="10"/>
      <c r="L21" s="10"/>
      <c r="M21" s="187"/>
      <c r="N21" s="187"/>
      <c r="O21" s="187"/>
      <c r="P21" s="149"/>
      <c r="Q21" s="149"/>
      <c r="R21" s="149"/>
      <c r="S21"/>
    </row>
    <row r="22" spans="1:19" ht="18.75">
      <c r="A22" s="188"/>
      <c r="B22" s="10"/>
      <c r="C22" s="10"/>
      <c r="D22" s="10"/>
      <c r="E22" s="317" t="s">
        <v>39</v>
      </c>
      <c r="F22" s="317"/>
      <c r="G22" s="317"/>
      <c r="H22" s="317"/>
      <c r="I22" s="10"/>
      <c r="J22" s="10"/>
      <c r="K22" s="10"/>
      <c r="L22" s="10"/>
      <c r="M22" s="187"/>
      <c r="N22" s="187"/>
      <c r="O22" s="187"/>
      <c r="P22" s="149"/>
      <c r="Q22" s="149"/>
      <c r="R22" s="149"/>
      <c r="S22"/>
    </row>
    <row r="23" spans="1:19" ht="16.5" customHeight="1">
      <c r="A23" s="188"/>
      <c r="B23" s="10"/>
      <c r="C23" s="191"/>
      <c r="D23" s="10"/>
      <c r="E23" s="317" t="s">
        <v>1081</v>
      </c>
      <c r="F23" s="317"/>
      <c r="G23" s="317"/>
      <c r="H23" s="317"/>
      <c r="I23" s="10"/>
      <c r="J23" s="10"/>
      <c r="K23" s="10"/>
      <c r="L23" s="10"/>
      <c r="M23" s="187"/>
      <c r="N23" s="187"/>
      <c r="O23" s="187"/>
      <c r="P23" s="149"/>
      <c r="Q23" s="149"/>
      <c r="R23" s="149"/>
      <c r="S23"/>
    </row>
    <row r="24" spans="1:19" ht="2.25" customHeight="1">
      <c r="A24" s="18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87"/>
      <c r="N24" s="187"/>
      <c r="O24" s="187"/>
      <c r="P24" s="149"/>
      <c r="Q24" s="149"/>
      <c r="R24" s="149"/>
      <c r="S24"/>
    </row>
    <row r="25" spans="1:19" ht="15" customHeight="1">
      <c r="A25" s="188"/>
      <c r="B25" s="10"/>
      <c r="C25" s="10"/>
      <c r="D25" s="10"/>
      <c r="E25" s="192" t="s">
        <v>40</v>
      </c>
      <c r="F25" s="192"/>
      <c r="G25" s="192"/>
      <c r="H25" s="192"/>
      <c r="I25" s="193"/>
      <c r="J25" s="10"/>
      <c r="K25" s="10"/>
      <c r="L25" s="10"/>
      <c r="M25" s="187"/>
      <c r="N25" s="187"/>
      <c r="O25" s="187"/>
      <c r="P25" s="149"/>
      <c r="Q25" s="149"/>
      <c r="R25" s="149"/>
      <c r="S25"/>
    </row>
    <row r="26" spans="1:19" ht="18.75">
      <c r="A26" s="188"/>
      <c r="B26" s="10"/>
      <c r="C26" s="194"/>
      <c r="D26" s="10"/>
      <c r="E26" s="316" t="s">
        <v>41</v>
      </c>
      <c r="F26" s="316"/>
      <c r="G26" s="316"/>
      <c r="H26" s="316"/>
      <c r="I26" s="10"/>
      <c r="J26" s="10"/>
      <c r="K26" s="10"/>
      <c r="L26" s="10"/>
      <c r="M26" s="187"/>
      <c r="N26" s="187"/>
      <c r="O26" s="187"/>
      <c r="P26" s="149"/>
      <c r="Q26" s="149"/>
      <c r="R26" s="149"/>
      <c r="S26"/>
    </row>
    <row r="27" spans="1:19" ht="4.5" customHeight="1">
      <c r="A27" s="18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87"/>
      <c r="N27" s="10"/>
      <c r="O27" s="187"/>
      <c r="P27" s="149"/>
      <c r="Q27" s="149"/>
      <c r="R27" s="149"/>
      <c r="S27"/>
    </row>
    <row r="28" spans="1:19" ht="3.75" customHeight="1">
      <c r="A28" s="188"/>
      <c r="B28" s="10"/>
      <c r="C28" s="10"/>
      <c r="D28" s="312"/>
      <c r="E28" s="312"/>
      <c r="F28" s="312"/>
      <c r="G28" s="312"/>
      <c r="H28" s="10"/>
      <c r="I28" s="10"/>
      <c r="J28" s="10"/>
      <c r="K28" s="10"/>
      <c r="L28" s="10"/>
      <c r="M28" s="187"/>
      <c r="N28" s="187"/>
      <c r="O28" s="187"/>
      <c r="P28" s="149"/>
      <c r="Q28" s="149"/>
      <c r="R28" s="149"/>
      <c r="S28"/>
    </row>
    <row r="29" spans="1:19" ht="18.75">
      <c r="A29" s="188"/>
      <c r="B29" s="322" t="s">
        <v>73</v>
      </c>
      <c r="C29" s="322"/>
      <c r="D29" s="322"/>
      <c r="E29" s="322"/>
      <c r="F29" s="10"/>
      <c r="G29" s="10"/>
      <c r="H29" s="10"/>
      <c r="I29" s="10"/>
      <c r="J29" s="10"/>
      <c r="K29" s="10"/>
      <c r="L29" s="10"/>
      <c r="M29" s="187"/>
      <c r="N29" s="187"/>
      <c r="O29" s="187"/>
      <c r="P29" s="149"/>
      <c r="Q29" s="149"/>
      <c r="R29" s="149"/>
      <c r="S29"/>
    </row>
    <row r="30" spans="1:19" ht="13.5" customHeight="1">
      <c r="A30" s="140"/>
      <c r="B30" s="141"/>
      <c r="C30" s="141"/>
      <c r="D30" s="142"/>
      <c r="E30" s="327" t="s">
        <v>42</v>
      </c>
      <c r="F30" s="327"/>
      <c r="G30" s="327"/>
      <c r="H30" s="327"/>
      <c r="I30" s="327"/>
      <c r="J30" s="197"/>
      <c r="K30" s="197"/>
      <c r="L30" s="197"/>
      <c r="M30" s="187"/>
      <c r="N30" s="187"/>
      <c r="O30" s="187"/>
      <c r="P30" s="149"/>
      <c r="Q30" s="149"/>
      <c r="R30" s="149"/>
      <c r="S30"/>
    </row>
    <row r="31" spans="1:19" ht="15.75" customHeight="1">
      <c r="A31" s="141"/>
      <c r="B31" s="143"/>
      <c r="C31" s="323">
        <v>36</v>
      </c>
      <c r="D31" s="324"/>
      <c r="E31" s="328" t="s">
        <v>866</v>
      </c>
      <c r="F31" s="327"/>
      <c r="G31" s="327"/>
      <c r="H31" s="327"/>
      <c r="I31" s="195"/>
      <c r="J31" s="197"/>
      <c r="K31" s="197"/>
      <c r="L31" s="197"/>
      <c r="M31" s="187"/>
      <c r="N31" s="187"/>
      <c r="O31" s="187"/>
      <c r="P31" s="149"/>
      <c r="Q31" s="149"/>
      <c r="R31" s="149"/>
      <c r="S31"/>
    </row>
    <row r="32" spans="1:19" ht="15.75" customHeight="1">
      <c r="A32" s="141"/>
      <c r="B32" s="143"/>
      <c r="C32" s="325"/>
      <c r="D32" s="326"/>
      <c r="E32" s="196"/>
      <c r="F32" s="196"/>
      <c r="G32" s="198"/>
      <c r="H32" s="198"/>
      <c r="I32" s="198"/>
      <c r="J32" s="10"/>
      <c r="K32" s="10"/>
      <c r="L32" s="10"/>
      <c r="M32" s="187"/>
      <c r="N32" s="187"/>
      <c r="O32" s="187"/>
      <c r="P32" s="149"/>
      <c r="Q32" s="149"/>
      <c r="R32" s="149"/>
      <c r="S32"/>
    </row>
    <row r="33" spans="1:19" ht="15.75" customHeight="1">
      <c r="A33" s="140"/>
      <c r="B33" s="141"/>
      <c r="C33" s="141"/>
      <c r="D33" s="142"/>
      <c r="E33" s="196"/>
      <c r="F33" s="196"/>
      <c r="G33" s="198"/>
      <c r="H33" s="198"/>
      <c r="I33" s="198"/>
      <c r="J33" s="10"/>
      <c r="K33" s="10"/>
      <c r="L33" s="10"/>
      <c r="M33" s="187"/>
      <c r="N33" s="187"/>
      <c r="O33" s="187"/>
      <c r="P33" s="149"/>
      <c r="Q33" s="149"/>
      <c r="R33" s="149"/>
      <c r="S33"/>
    </row>
    <row r="34" spans="1:19" ht="12.75">
      <c r="A34" s="18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87"/>
      <c r="N34" s="187"/>
      <c r="O34" s="187"/>
      <c r="P34" s="149"/>
      <c r="Q34" s="149"/>
      <c r="R34" s="149"/>
      <c r="S34"/>
    </row>
    <row r="35" spans="1:19" ht="12.75">
      <c r="A35" s="18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87"/>
      <c r="N35" s="187"/>
      <c r="O35" s="187"/>
      <c r="P35" s="149"/>
      <c r="Q35" s="149"/>
      <c r="R35" s="149"/>
      <c r="S35"/>
    </row>
    <row r="36" spans="1:19" ht="12.75">
      <c r="A36" s="188"/>
      <c r="B36" s="10"/>
      <c r="C36" s="10"/>
      <c r="D36" s="10"/>
      <c r="E36" s="10"/>
      <c r="F36" s="10"/>
      <c r="G36" s="10"/>
      <c r="H36" s="10"/>
      <c r="I36" s="10"/>
      <c r="J36" s="187"/>
      <c r="K36" s="187"/>
      <c r="L36" s="187"/>
      <c r="M36" s="187"/>
      <c r="N36" s="187"/>
      <c r="O36" s="187"/>
      <c r="P36" s="149"/>
      <c r="Q36" s="149"/>
      <c r="R36" s="149"/>
      <c r="S36"/>
    </row>
    <row r="37" spans="1:19" ht="12.75">
      <c r="A37" s="188"/>
      <c r="B37" s="10"/>
      <c r="C37" s="10"/>
      <c r="D37" s="10"/>
      <c r="E37" s="10"/>
      <c r="F37" s="10"/>
      <c r="G37" s="10"/>
      <c r="H37" s="10"/>
      <c r="I37" s="10"/>
      <c r="J37" s="187"/>
      <c r="K37" s="187"/>
      <c r="L37" s="187"/>
      <c r="M37" s="187"/>
      <c r="N37" s="187"/>
      <c r="O37" s="187"/>
      <c r="P37" s="149"/>
      <c r="Q37" s="149"/>
      <c r="R37" s="149"/>
      <c r="S37"/>
    </row>
    <row r="38" spans="1:19" ht="12.75">
      <c r="A38" s="188"/>
      <c r="B38" s="10"/>
      <c r="C38" s="10"/>
      <c r="D38" s="10"/>
      <c r="E38" s="10"/>
      <c r="F38" s="10"/>
      <c r="G38" s="10"/>
      <c r="H38" s="10"/>
      <c r="I38" s="10"/>
      <c r="J38" s="187"/>
      <c r="K38" s="187"/>
      <c r="L38" s="187"/>
      <c r="M38" s="187"/>
      <c r="N38" s="187"/>
      <c r="O38" s="187"/>
      <c r="P38" s="149"/>
      <c r="Q38" s="149"/>
      <c r="R38" s="149"/>
      <c r="S38"/>
    </row>
    <row r="39" spans="1:19" ht="12.75">
      <c r="A39" s="188"/>
      <c r="B39" s="10"/>
      <c r="C39" s="10"/>
      <c r="D39" s="10"/>
      <c r="E39" s="10"/>
      <c r="F39" s="10"/>
      <c r="G39" s="10"/>
      <c r="H39" s="10"/>
      <c r="I39" s="10"/>
      <c r="J39" s="187"/>
      <c r="K39" s="187"/>
      <c r="L39" s="187"/>
      <c r="M39" s="187"/>
      <c r="N39" s="187"/>
      <c r="O39" s="187"/>
      <c r="P39" s="149"/>
      <c r="Q39" s="149"/>
      <c r="R39" s="149"/>
      <c r="S39"/>
    </row>
    <row r="40" spans="1:9" ht="12.75">
      <c r="A40" s="140"/>
      <c r="B40" s="141"/>
      <c r="C40" s="141"/>
      <c r="D40" s="141"/>
      <c r="E40" s="141"/>
      <c r="F40" s="141"/>
      <c r="G40" s="141"/>
      <c r="H40" s="141"/>
      <c r="I40" s="141"/>
    </row>
    <row r="41" spans="1:9" ht="12.75">
      <c r="A41" s="140"/>
      <c r="B41" s="141"/>
      <c r="C41" s="141"/>
      <c r="D41" s="141"/>
      <c r="E41" s="141"/>
      <c r="F41" s="141"/>
      <c r="G41" s="141"/>
      <c r="H41" s="141"/>
      <c r="I41" s="141"/>
    </row>
    <row r="42" spans="1:9" ht="12.75">
      <c r="A42" s="140"/>
      <c r="B42" s="141"/>
      <c r="C42" s="141"/>
      <c r="D42" s="141"/>
      <c r="E42" s="141"/>
      <c r="F42" s="141"/>
      <c r="G42" s="141"/>
      <c r="H42" s="141"/>
      <c r="I42" s="141"/>
    </row>
    <row r="43" spans="1:9" ht="12.75">
      <c r="A43" s="140"/>
      <c r="B43" s="141"/>
      <c r="C43" s="141"/>
      <c r="D43" s="141"/>
      <c r="E43" s="141"/>
      <c r="F43" s="141"/>
      <c r="G43" s="141"/>
      <c r="H43" s="141"/>
      <c r="I43" s="141"/>
    </row>
    <row r="44" spans="1:9" ht="12.75">
      <c r="A44" s="140"/>
      <c r="B44" s="141"/>
      <c r="C44" s="141"/>
      <c r="D44" s="141"/>
      <c r="E44" s="141"/>
      <c r="F44" s="141"/>
      <c r="G44" s="141"/>
      <c r="H44" s="141"/>
      <c r="I44" s="141"/>
    </row>
    <row r="45" spans="1:9" ht="12.75">
      <c r="A45" s="140"/>
      <c r="B45" s="141"/>
      <c r="C45" s="141"/>
      <c r="D45" s="141"/>
      <c r="E45" s="141"/>
      <c r="F45" s="141"/>
      <c r="G45" s="141"/>
      <c r="H45" s="141"/>
      <c r="I45" s="141"/>
    </row>
    <row r="46" spans="1:9" ht="13.5" thickBot="1">
      <c r="A46" s="144"/>
      <c r="B46" s="145"/>
      <c r="C46" s="145"/>
      <c r="D46" s="145"/>
      <c r="E46" s="145"/>
      <c r="F46" s="145"/>
      <c r="G46" s="145"/>
      <c r="H46" s="145"/>
      <c r="I46" s="141"/>
    </row>
    <row r="47" spans="4:7" ht="12.75">
      <c r="D47" s="47"/>
      <c r="E47" s="47"/>
      <c r="G47" s="47"/>
    </row>
    <row r="48" spans="4:7" ht="12.75">
      <c r="D48" s="47"/>
      <c r="E48" s="47"/>
      <c r="G48" s="47"/>
    </row>
    <row r="49" spans="4:7" ht="12.75">
      <c r="D49" s="47"/>
      <c r="E49" s="47"/>
      <c r="G49" s="47"/>
    </row>
    <row r="50" spans="4:7" ht="12.75">
      <c r="D50" s="47"/>
      <c r="E50" s="47"/>
      <c r="G50" s="47"/>
    </row>
    <row r="51" spans="4:7" ht="12.75">
      <c r="D51" s="47"/>
      <c r="E51" s="47"/>
      <c r="G51" s="47"/>
    </row>
    <row r="52" spans="4:7" ht="12.75">
      <c r="D52" s="47"/>
      <c r="E52" s="47"/>
      <c r="G52" s="47"/>
    </row>
    <row r="53" spans="4:7" ht="12.75">
      <c r="D53" s="47"/>
      <c r="E53" s="47"/>
      <c r="G53" s="47"/>
    </row>
    <row r="54" spans="4:7" ht="12.75">
      <c r="D54" s="47"/>
      <c r="E54" s="47"/>
      <c r="G54" s="47"/>
    </row>
    <row r="55" spans="4:7" ht="12.75">
      <c r="D55" s="47"/>
      <c r="E55" s="47"/>
      <c r="G55" s="47"/>
    </row>
    <row r="56" spans="4:7" ht="12.75">
      <c r="D56" s="47"/>
      <c r="E56" s="47"/>
      <c r="G56" s="47"/>
    </row>
    <row r="57" spans="4:7" ht="12.75">
      <c r="D57" s="47"/>
      <c r="E57" s="47"/>
      <c r="G57" s="47"/>
    </row>
    <row r="58" spans="4:7" ht="12.75">
      <c r="D58" s="47"/>
      <c r="E58" s="47"/>
      <c r="G58" s="47"/>
    </row>
    <row r="59" spans="4:7" ht="12.75">
      <c r="D59" s="47"/>
      <c r="E59" s="47"/>
      <c r="G59" s="47"/>
    </row>
    <row r="60" spans="4:7" ht="12.75">
      <c r="D60" s="47"/>
      <c r="E60" s="47"/>
      <c r="G60" s="47"/>
    </row>
    <row r="61" spans="4:7" ht="12.75">
      <c r="D61" s="47"/>
      <c r="E61" s="47"/>
      <c r="G61" s="47"/>
    </row>
    <row r="62" spans="4:7" ht="12.75">
      <c r="D62" s="47"/>
      <c r="E62" s="47"/>
      <c r="G62" s="47"/>
    </row>
    <row r="63" spans="4:7" ht="12.75">
      <c r="D63" s="47"/>
      <c r="E63" s="47"/>
      <c r="G63" s="47"/>
    </row>
    <row r="64" spans="4:7" ht="12.75">
      <c r="D64" s="47"/>
      <c r="E64" s="47"/>
      <c r="G64" s="47"/>
    </row>
    <row r="65" spans="4:7" ht="12.75">
      <c r="D65" s="47"/>
      <c r="E65" s="47"/>
      <c r="G65" s="47"/>
    </row>
    <row r="66" spans="4:7" ht="12.75">
      <c r="D66" s="47"/>
      <c r="E66" s="47"/>
      <c r="G66" s="47"/>
    </row>
    <row r="67" spans="4:7" ht="12.75">
      <c r="D67" s="47"/>
      <c r="E67" s="47"/>
      <c r="G67" s="47"/>
    </row>
    <row r="68" spans="4:7" ht="12.75">
      <c r="D68" s="47"/>
      <c r="E68" s="47"/>
      <c r="G68" s="47"/>
    </row>
    <row r="69" spans="4:7" ht="12.75">
      <c r="D69" s="47"/>
      <c r="E69" s="47"/>
      <c r="G69" s="47"/>
    </row>
    <row r="70" spans="4:7" ht="12.75">
      <c r="D70" s="47"/>
      <c r="E70" s="47"/>
      <c r="G70" s="47"/>
    </row>
    <row r="71" spans="4:7" ht="12.75">
      <c r="D71" s="47"/>
      <c r="E71" s="47"/>
      <c r="G71" s="47"/>
    </row>
    <row r="72" spans="4:7" ht="12.75">
      <c r="D72" s="47"/>
      <c r="E72" s="47"/>
      <c r="G72" s="47"/>
    </row>
    <row r="73" spans="4:7" ht="12.75">
      <c r="D73" s="47"/>
      <c r="E73" s="47"/>
      <c r="G73" s="47"/>
    </row>
    <row r="74" spans="4:7" ht="12.75">
      <c r="D74" s="47"/>
      <c r="E74" s="47"/>
      <c r="G74" s="47"/>
    </row>
    <row r="75" spans="4:7" ht="12.75">
      <c r="D75" s="47"/>
      <c r="E75" s="47"/>
      <c r="G75" s="47"/>
    </row>
    <row r="76" spans="4:7" ht="12.75">
      <c r="D76" s="47"/>
      <c r="E76" s="47"/>
      <c r="G76" s="47"/>
    </row>
    <row r="77" spans="4:7" ht="12.75">
      <c r="D77" s="47"/>
      <c r="E77" s="47"/>
      <c r="G77" s="47"/>
    </row>
    <row r="78" spans="4:7" ht="12.75">
      <c r="D78" s="47"/>
      <c r="E78" s="47"/>
      <c r="G78" s="47"/>
    </row>
    <row r="79" spans="4:7" ht="12.75">
      <c r="D79" s="47"/>
      <c r="E79" s="47"/>
      <c r="G79" s="47"/>
    </row>
    <row r="80" spans="4:7" ht="12.75">
      <c r="D80" s="47"/>
      <c r="E80" s="47"/>
      <c r="G80" s="47"/>
    </row>
    <row r="81" spans="4:7" ht="12.75">
      <c r="D81" s="47"/>
      <c r="E81" s="47"/>
      <c r="G81" s="47"/>
    </row>
    <row r="82" spans="4:7" ht="12.75">
      <c r="D82" s="47"/>
      <c r="E82" s="47"/>
      <c r="G82" s="47"/>
    </row>
    <row r="83" spans="4:7" ht="12.75">
      <c r="D83" s="47"/>
      <c r="E83" s="47"/>
      <c r="G83" s="47"/>
    </row>
    <row r="84" spans="4:7" ht="12.75">
      <c r="D84" s="47"/>
      <c r="E84" s="47"/>
      <c r="G84" s="47"/>
    </row>
    <row r="85" spans="4:7" ht="12.75">
      <c r="D85" s="47"/>
      <c r="E85" s="47"/>
      <c r="G85" s="47"/>
    </row>
    <row r="86" spans="4:7" ht="12.75">
      <c r="D86" s="47"/>
      <c r="E86" s="47"/>
      <c r="G86" s="47"/>
    </row>
    <row r="87" spans="4:7" ht="12.75">
      <c r="D87" s="47"/>
      <c r="E87" s="47"/>
      <c r="G87" s="47"/>
    </row>
    <row r="88" spans="4:7" ht="12.75">
      <c r="D88" s="47"/>
      <c r="E88" s="47"/>
      <c r="G88" s="47"/>
    </row>
    <row r="89" spans="4:7" ht="12.75">
      <c r="D89" s="47"/>
      <c r="E89" s="47"/>
      <c r="G89" s="47"/>
    </row>
    <row r="90" spans="4:7" ht="12.75">
      <c r="D90" s="47"/>
      <c r="E90" s="47"/>
      <c r="G90" s="47"/>
    </row>
    <row r="91" spans="4:7" ht="12.75">
      <c r="D91" s="47"/>
      <c r="E91" s="47"/>
      <c r="G91" s="47"/>
    </row>
    <row r="92" spans="4:7" ht="12.75">
      <c r="D92" s="47"/>
      <c r="E92" s="47"/>
      <c r="G92" s="47"/>
    </row>
    <row r="93" spans="4:7" ht="12.75">
      <c r="D93" s="47"/>
      <c r="E93" s="47"/>
      <c r="G93" s="47"/>
    </row>
    <row r="94" spans="4:7" ht="12.75">
      <c r="D94" s="47"/>
      <c r="E94" s="47"/>
      <c r="G94" s="47"/>
    </row>
    <row r="95" spans="4:7" ht="12.75">
      <c r="D95" s="47"/>
      <c r="E95" s="47"/>
      <c r="G95" s="47"/>
    </row>
    <row r="96" spans="4:7" ht="12.75">
      <c r="D96" s="47"/>
      <c r="E96" s="47"/>
      <c r="G96" s="47"/>
    </row>
    <row r="97" spans="4:7" ht="12.75">
      <c r="D97" s="47"/>
      <c r="E97" s="47"/>
      <c r="G97" s="47"/>
    </row>
    <row r="98" spans="4:7" ht="12.75">
      <c r="D98" s="47"/>
      <c r="E98" s="47"/>
      <c r="G98" s="47"/>
    </row>
    <row r="99" spans="4:7" ht="12.75">
      <c r="D99" s="47"/>
      <c r="E99" s="47"/>
      <c r="G99" s="47"/>
    </row>
    <row r="100" spans="4:7" ht="12.75">
      <c r="D100" s="47"/>
      <c r="E100" s="47"/>
      <c r="G100" s="47"/>
    </row>
    <row r="101" spans="4:7" ht="12.75">
      <c r="D101" s="47"/>
      <c r="E101" s="47"/>
      <c r="G101" s="47"/>
    </row>
    <row r="102" spans="4:7" ht="12.75">
      <c r="D102" s="47"/>
      <c r="E102" s="47"/>
      <c r="G102" s="47"/>
    </row>
    <row r="103" spans="4:7" ht="12.75">
      <c r="D103" s="47"/>
      <c r="E103" s="47"/>
      <c r="G103" s="47"/>
    </row>
    <row r="104" spans="4:7" ht="12.75">
      <c r="D104" s="47"/>
      <c r="E104" s="47"/>
      <c r="G104" s="47"/>
    </row>
    <row r="105" spans="4:7" ht="12.75">
      <c r="D105" s="47"/>
      <c r="E105" s="47"/>
      <c r="G105" s="47"/>
    </row>
    <row r="106" spans="4:7" ht="12.75">
      <c r="D106" s="47"/>
      <c r="E106" s="47"/>
      <c r="G106" s="47"/>
    </row>
    <row r="107" spans="4:7" ht="12.75">
      <c r="D107" s="47"/>
      <c r="E107" s="47"/>
      <c r="G107" s="47"/>
    </row>
    <row r="108" spans="4:7" ht="12.75">
      <c r="D108" s="47"/>
      <c r="E108" s="47"/>
      <c r="G108" s="47"/>
    </row>
    <row r="109" spans="4:7" ht="12.75">
      <c r="D109" s="47"/>
      <c r="E109" s="47"/>
      <c r="G109" s="47"/>
    </row>
    <row r="110" spans="4:7" ht="12.75">
      <c r="D110" s="47"/>
      <c r="E110" s="47"/>
      <c r="G110" s="47"/>
    </row>
    <row r="111" spans="4:7" ht="12.75">
      <c r="D111" s="47"/>
      <c r="E111" s="47"/>
      <c r="G111" s="47"/>
    </row>
    <row r="112" spans="4:7" ht="12.75">
      <c r="D112" s="47"/>
      <c r="E112" s="47"/>
      <c r="G112" s="47"/>
    </row>
    <row r="113" spans="4:7" ht="12.75">
      <c r="D113" s="47"/>
      <c r="E113" s="47"/>
      <c r="G113" s="47"/>
    </row>
    <row r="114" spans="4:7" ht="12.75">
      <c r="D114" s="47"/>
      <c r="E114" s="47"/>
      <c r="G114" s="47"/>
    </row>
    <row r="115" spans="4:7" ht="12.75">
      <c r="D115" s="47"/>
      <c r="E115" s="47"/>
      <c r="G115" s="47"/>
    </row>
    <row r="116" spans="4:7" ht="12.75">
      <c r="D116" s="47"/>
      <c r="E116" s="47"/>
      <c r="G116" s="47"/>
    </row>
    <row r="117" spans="4:7" ht="12.75">
      <c r="D117" s="47"/>
      <c r="E117" s="47"/>
      <c r="G117" s="47"/>
    </row>
    <row r="118" spans="4:7" ht="12.75">
      <c r="D118" s="47"/>
      <c r="E118" s="47"/>
      <c r="G118" s="47"/>
    </row>
    <row r="119" spans="4:7" ht="12.75">
      <c r="D119" s="47"/>
      <c r="E119" s="47"/>
      <c r="G119" s="47"/>
    </row>
    <row r="120" spans="4:7" ht="12.75">
      <c r="D120" s="47"/>
      <c r="E120" s="47"/>
      <c r="G120" s="47"/>
    </row>
    <row r="121" spans="4:7" ht="12.75">
      <c r="D121" s="47"/>
      <c r="E121" s="47"/>
      <c r="G121" s="47"/>
    </row>
    <row r="122" spans="4:7" ht="12.75">
      <c r="D122" s="47"/>
      <c r="E122" s="47"/>
      <c r="G122" s="47"/>
    </row>
    <row r="123" spans="4:7" ht="12.75">
      <c r="D123" s="47"/>
      <c r="E123" s="47"/>
      <c r="G123" s="47"/>
    </row>
    <row r="124" spans="4:7" ht="12.75">
      <c r="D124" s="47"/>
      <c r="E124" s="47"/>
      <c r="G124" s="47"/>
    </row>
    <row r="125" spans="4:7" ht="12.75">
      <c r="D125" s="47"/>
      <c r="E125" s="47"/>
      <c r="G125" s="47"/>
    </row>
    <row r="126" spans="4:7" ht="12.75">
      <c r="D126" s="47"/>
      <c r="E126" s="47"/>
      <c r="G126" s="47"/>
    </row>
    <row r="127" spans="4:7" ht="12.75">
      <c r="D127" s="47"/>
      <c r="E127" s="47"/>
      <c r="G127" s="47"/>
    </row>
    <row r="128" spans="4:7" ht="12.75">
      <c r="D128" s="47"/>
      <c r="E128" s="47"/>
      <c r="G128" s="47"/>
    </row>
    <row r="129" spans="4:7" ht="12.75">
      <c r="D129" s="47"/>
      <c r="E129" s="47"/>
      <c r="G129" s="47"/>
    </row>
    <row r="130" spans="4:7" ht="12.75">
      <c r="D130" s="47"/>
      <c r="E130" s="47"/>
      <c r="G130" s="47"/>
    </row>
    <row r="131" spans="4:7" ht="12.75">
      <c r="D131" s="47"/>
      <c r="E131" s="47"/>
      <c r="G131" s="47"/>
    </row>
    <row r="132" spans="4:7" ht="12.75">
      <c r="D132" s="47"/>
      <c r="E132" s="47"/>
      <c r="G132" s="47"/>
    </row>
    <row r="133" spans="4:7" ht="12.75">
      <c r="D133" s="47"/>
      <c r="E133" s="47"/>
      <c r="G133" s="47"/>
    </row>
    <row r="134" spans="4:7" ht="12.75">
      <c r="D134" s="47"/>
      <c r="E134" s="47"/>
      <c r="G134" s="47"/>
    </row>
    <row r="135" spans="4:7" ht="12.75">
      <c r="D135" s="47"/>
      <c r="E135" s="47"/>
      <c r="G135" s="47"/>
    </row>
    <row r="136" spans="4:7" ht="12.75">
      <c r="D136" s="47"/>
      <c r="E136" s="47"/>
      <c r="G136" s="47"/>
    </row>
    <row r="137" spans="4:7" ht="12.75">
      <c r="D137" s="47"/>
      <c r="E137" s="47"/>
      <c r="G137" s="47"/>
    </row>
    <row r="138" spans="4:7" ht="12.75">
      <c r="D138" s="47"/>
      <c r="E138" s="47"/>
      <c r="G138" s="47"/>
    </row>
    <row r="139" spans="4:7" ht="12.75">
      <c r="D139" s="47"/>
      <c r="E139" s="47"/>
      <c r="G139" s="47"/>
    </row>
    <row r="140" spans="4:7" ht="12.75">
      <c r="D140" s="47"/>
      <c r="E140" s="47"/>
      <c r="G140" s="47"/>
    </row>
    <row r="141" spans="4:7" ht="12.75">
      <c r="D141" s="47"/>
      <c r="E141" s="47"/>
      <c r="G141" s="47"/>
    </row>
    <row r="142" spans="4:7" ht="12.75">
      <c r="D142" s="47"/>
      <c r="E142" s="47"/>
      <c r="G142" s="47"/>
    </row>
    <row r="143" spans="4:7" ht="12.75">
      <c r="D143" s="47"/>
      <c r="E143" s="47"/>
      <c r="G143" s="47"/>
    </row>
    <row r="144" spans="4:7" ht="12.75">
      <c r="D144" s="47"/>
      <c r="E144" s="47"/>
      <c r="G144" s="47"/>
    </row>
    <row r="145" spans="4:7" ht="12.75">
      <c r="D145" s="47"/>
      <c r="E145" s="47"/>
      <c r="G145" s="47"/>
    </row>
    <row r="146" spans="4:7" ht="12.75">
      <c r="D146" s="47"/>
      <c r="E146" s="47"/>
      <c r="G146" s="47"/>
    </row>
    <row r="147" spans="4:7" ht="12.75">
      <c r="D147" s="47"/>
      <c r="E147" s="47"/>
      <c r="G147" s="47"/>
    </row>
    <row r="148" spans="4:7" ht="12.75">
      <c r="D148" s="47"/>
      <c r="E148" s="47"/>
      <c r="G148" s="47"/>
    </row>
    <row r="149" spans="4:7" ht="12.75">
      <c r="D149" s="47"/>
      <c r="E149" s="47"/>
      <c r="G149" s="47"/>
    </row>
    <row r="150" spans="4:7" ht="12.75">
      <c r="D150" s="47"/>
      <c r="E150" s="47"/>
      <c r="G150" s="47"/>
    </row>
    <row r="151" spans="4:7" ht="12.75">
      <c r="D151" s="47"/>
      <c r="E151" s="47"/>
      <c r="G151" s="47"/>
    </row>
    <row r="152" spans="4:7" ht="12.75">
      <c r="D152" s="47"/>
      <c r="E152" s="47"/>
      <c r="G152" s="47"/>
    </row>
    <row r="153" spans="4:7" ht="12.75">
      <c r="D153" s="47"/>
      <c r="E153" s="47"/>
      <c r="G153" s="47"/>
    </row>
    <row r="154" spans="4:7" ht="12.75">
      <c r="D154" s="47"/>
      <c r="E154" s="47"/>
      <c r="G154" s="47"/>
    </row>
    <row r="155" spans="4:7" ht="12.75">
      <c r="D155" s="47"/>
      <c r="E155" s="47"/>
      <c r="G155" s="47"/>
    </row>
    <row r="156" spans="4:7" ht="12.75">
      <c r="D156" s="47"/>
      <c r="E156" s="47"/>
      <c r="G156" s="47"/>
    </row>
    <row r="157" spans="4:7" ht="12.75">
      <c r="D157" s="47"/>
      <c r="E157" s="47"/>
      <c r="G157" s="47"/>
    </row>
    <row r="158" spans="4:7" ht="12.75">
      <c r="D158" s="47"/>
      <c r="E158" s="47"/>
      <c r="G158" s="47"/>
    </row>
    <row r="159" spans="4:7" ht="12.75">
      <c r="D159" s="47"/>
      <c r="E159" s="47"/>
      <c r="G159" s="47"/>
    </row>
    <row r="160" spans="4:7" ht="12.75">
      <c r="D160" s="47"/>
      <c r="E160" s="47"/>
      <c r="G160" s="47"/>
    </row>
    <row r="161" spans="4:7" ht="12.75">
      <c r="D161" s="47"/>
      <c r="E161" s="47"/>
      <c r="G161" s="47"/>
    </row>
    <row r="162" spans="4:7" ht="12.75">
      <c r="D162" s="47"/>
      <c r="E162" s="47"/>
      <c r="G162" s="47"/>
    </row>
    <row r="163" spans="4:7" ht="12.75">
      <c r="D163" s="47"/>
      <c r="E163" s="47"/>
      <c r="G163" s="47"/>
    </row>
    <row r="164" spans="4:7" ht="12.75">
      <c r="D164" s="47"/>
      <c r="E164" s="47"/>
      <c r="G164" s="47"/>
    </row>
    <row r="165" spans="4:7" ht="12.75">
      <c r="D165" s="47"/>
      <c r="E165" s="47"/>
      <c r="G165" s="47"/>
    </row>
    <row r="166" spans="4:7" ht="12.75">
      <c r="D166" s="47"/>
      <c r="E166" s="47"/>
      <c r="G166" s="47"/>
    </row>
    <row r="167" spans="4:7" ht="12.75">
      <c r="D167" s="47"/>
      <c r="E167" s="47"/>
      <c r="G167" s="47"/>
    </row>
    <row r="168" spans="4:7" ht="12.75">
      <c r="D168" s="47"/>
      <c r="E168" s="47"/>
      <c r="G168" s="47"/>
    </row>
    <row r="169" spans="4:7" ht="12.75">
      <c r="D169" s="47"/>
      <c r="E169" s="47"/>
      <c r="G169" s="47"/>
    </row>
    <row r="170" spans="4:7" ht="12.75">
      <c r="D170" s="47"/>
      <c r="E170" s="47"/>
      <c r="G170" s="47"/>
    </row>
    <row r="171" spans="4:7" ht="12.75">
      <c r="D171" s="47"/>
      <c r="E171" s="47"/>
      <c r="G171" s="47"/>
    </row>
    <row r="172" spans="4:7" ht="12.75">
      <c r="D172" s="47"/>
      <c r="E172" s="47"/>
      <c r="G172" s="47"/>
    </row>
    <row r="173" spans="4:7" ht="12.75">
      <c r="D173" s="47"/>
      <c r="E173" s="47"/>
      <c r="G173" s="47"/>
    </row>
    <row r="174" spans="4:7" ht="12.75">
      <c r="D174" s="47"/>
      <c r="E174" s="47"/>
      <c r="G174" s="47"/>
    </row>
    <row r="175" spans="4:7" ht="12.75">
      <c r="D175" s="47"/>
      <c r="E175" s="47"/>
      <c r="G175" s="47"/>
    </row>
    <row r="176" spans="4:7" ht="12.75">
      <c r="D176" s="47"/>
      <c r="E176" s="47"/>
      <c r="G176" s="47"/>
    </row>
    <row r="177" spans="4:7" ht="12.75">
      <c r="D177" s="47"/>
      <c r="E177" s="47"/>
      <c r="G177" s="47"/>
    </row>
    <row r="178" spans="4:7" ht="12.75">
      <c r="D178" s="47"/>
      <c r="E178" s="47"/>
      <c r="G178" s="47"/>
    </row>
    <row r="179" spans="4:7" ht="12.75">
      <c r="D179" s="47"/>
      <c r="E179" s="47"/>
      <c r="G179" s="47"/>
    </row>
    <row r="180" spans="4:7" ht="12.75">
      <c r="D180" s="47"/>
      <c r="E180" s="47"/>
      <c r="G180" s="47"/>
    </row>
    <row r="181" spans="4:7" ht="12.75">
      <c r="D181" s="47"/>
      <c r="E181" s="47"/>
      <c r="G181" s="47"/>
    </row>
    <row r="182" spans="4:7" ht="12.75">
      <c r="D182" s="47"/>
      <c r="E182" s="47"/>
      <c r="G182" s="47"/>
    </row>
    <row r="183" spans="4:7" ht="12.75">
      <c r="D183" s="47"/>
      <c r="E183" s="47"/>
      <c r="G183" s="47"/>
    </row>
    <row r="184" spans="4:7" ht="12.75">
      <c r="D184" s="47"/>
      <c r="E184" s="47"/>
      <c r="G184" s="47"/>
    </row>
    <row r="185" spans="4:7" ht="12.75">
      <c r="D185" s="47"/>
      <c r="E185" s="47"/>
      <c r="G185" s="47"/>
    </row>
    <row r="186" spans="4:7" ht="12.75">
      <c r="D186" s="47"/>
      <c r="E186" s="47"/>
      <c r="G186" s="47"/>
    </row>
    <row r="187" spans="4:7" ht="12.75">
      <c r="D187" s="47"/>
      <c r="E187" s="47"/>
      <c r="G187" s="47"/>
    </row>
    <row r="188" spans="4:7" ht="12.75">
      <c r="D188" s="47"/>
      <c r="E188" s="47"/>
      <c r="G188" s="47"/>
    </row>
    <row r="189" spans="4:7" ht="12.75">
      <c r="D189" s="47"/>
      <c r="E189" s="47"/>
      <c r="G189" s="47"/>
    </row>
    <row r="190" spans="4:7" ht="12.75">
      <c r="D190" s="47"/>
      <c r="E190" s="47"/>
      <c r="G190" s="47"/>
    </row>
    <row r="191" spans="4:7" ht="12.75">
      <c r="D191" s="47"/>
      <c r="E191" s="47"/>
      <c r="G191" s="47"/>
    </row>
    <row r="192" spans="4:7" ht="12.75">
      <c r="D192" s="47"/>
      <c r="E192" s="47"/>
      <c r="G192" s="47"/>
    </row>
    <row r="193" spans="4:7" ht="12.75">
      <c r="D193" s="47"/>
      <c r="E193" s="47"/>
      <c r="G193" s="47"/>
    </row>
    <row r="194" spans="4:7" ht="12.75">
      <c r="D194" s="47"/>
      <c r="E194" s="47"/>
      <c r="G194" s="47"/>
    </row>
    <row r="195" spans="4:7" ht="12.75">
      <c r="D195" s="47"/>
      <c r="E195" s="47"/>
      <c r="G195" s="47"/>
    </row>
    <row r="196" spans="4:7" ht="12.75">
      <c r="D196" s="47"/>
      <c r="E196" s="47"/>
      <c r="G196" s="47"/>
    </row>
    <row r="197" spans="4:7" ht="12.75">
      <c r="D197" s="47"/>
      <c r="E197" s="47"/>
      <c r="G197" s="47"/>
    </row>
    <row r="198" spans="4:7" ht="12.75">
      <c r="D198" s="47"/>
      <c r="E198" s="47"/>
      <c r="G198" s="47"/>
    </row>
    <row r="199" spans="4:7" ht="12.75">
      <c r="D199" s="47"/>
      <c r="E199" s="47"/>
      <c r="G199" s="47"/>
    </row>
    <row r="200" spans="4:7" ht="12.75">
      <c r="D200" s="47"/>
      <c r="E200" s="47"/>
      <c r="G200" s="47"/>
    </row>
    <row r="201" spans="4:7" ht="12.75">
      <c r="D201" s="47"/>
      <c r="E201" s="47"/>
      <c r="G201" s="47"/>
    </row>
    <row r="202" spans="4:7" ht="12.75">
      <c r="D202" s="47"/>
      <c r="E202" s="47"/>
      <c r="G202" s="47"/>
    </row>
    <row r="203" spans="4:7" ht="12.75">
      <c r="D203" s="47"/>
      <c r="E203" s="47"/>
      <c r="G203" s="47"/>
    </row>
    <row r="204" spans="4:7" ht="12.75">
      <c r="D204" s="47"/>
      <c r="E204" s="47"/>
      <c r="G204" s="47"/>
    </row>
    <row r="205" spans="4:7" ht="12.75">
      <c r="D205" s="47"/>
      <c r="E205" s="47"/>
      <c r="G205" s="47"/>
    </row>
    <row r="206" spans="4:7" ht="12.75">
      <c r="D206" s="47"/>
      <c r="E206" s="47"/>
      <c r="G206" s="47"/>
    </row>
    <row r="207" spans="4:7" ht="12.75">
      <c r="D207" s="47"/>
      <c r="E207" s="47"/>
      <c r="G207" s="47"/>
    </row>
    <row r="208" spans="4:7" ht="12.75">
      <c r="D208" s="47"/>
      <c r="E208" s="47"/>
      <c r="G208" s="47"/>
    </row>
    <row r="209" spans="4:7" ht="12.75">
      <c r="D209" s="47"/>
      <c r="E209" s="47"/>
      <c r="G209" s="47"/>
    </row>
    <row r="210" spans="4:7" ht="12.75">
      <c r="D210" s="47"/>
      <c r="E210" s="47"/>
      <c r="G210" s="47"/>
    </row>
    <row r="211" spans="4:7" ht="12.75">
      <c r="D211" s="47"/>
      <c r="E211" s="47"/>
      <c r="G211" s="47"/>
    </row>
    <row r="212" spans="4:7" ht="12.75">
      <c r="D212" s="47"/>
      <c r="E212" s="47"/>
      <c r="G212" s="47"/>
    </row>
    <row r="213" spans="4:7" ht="12.75">
      <c r="D213" s="47"/>
      <c r="E213" s="47"/>
      <c r="G213" s="47"/>
    </row>
    <row r="214" spans="4:7" ht="12.75">
      <c r="D214" s="47"/>
      <c r="E214" s="47"/>
      <c r="G214" s="47"/>
    </row>
    <row r="215" spans="4:7" ht="12.75">
      <c r="D215" s="47"/>
      <c r="E215" s="47"/>
      <c r="G215" s="47"/>
    </row>
    <row r="216" spans="4:7" ht="12.75">
      <c r="D216" s="47"/>
      <c r="E216" s="47"/>
      <c r="G216" s="47"/>
    </row>
    <row r="217" spans="4:7" ht="12.75">
      <c r="D217" s="47"/>
      <c r="E217" s="47"/>
      <c r="G217" s="47"/>
    </row>
    <row r="218" spans="4:7" ht="12.75">
      <c r="D218" s="47"/>
      <c r="E218" s="47"/>
      <c r="G218" s="47"/>
    </row>
    <row r="219" spans="4:7" ht="12.75">
      <c r="D219" s="47"/>
      <c r="E219" s="47"/>
      <c r="G219" s="47"/>
    </row>
    <row r="220" spans="4:7" ht="12.75">
      <c r="D220" s="47"/>
      <c r="E220" s="47"/>
      <c r="G220" s="47"/>
    </row>
    <row r="221" spans="4:7" ht="12.75">
      <c r="D221" s="47"/>
      <c r="E221" s="47"/>
      <c r="G221" s="47"/>
    </row>
    <row r="222" spans="4:7" ht="12.75">
      <c r="D222" s="47"/>
      <c r="E222" s="47"/>
      <c r="G222" s="47"/>
    </row>
    <row r="223" spans="4:7" ht="12.75">
      <c r="D223" s="47"/>
      <c r="E223" s="47"/>
      <c r="G223" s="47"/>
    </row>
    <row r="224" spans="4:7" ht="12.75">
      <c r="D224" s="47"/>
      <c r="E224" s="47"/>
      <c r="G224" s="47"/>
    </row>
    <row r="225" spans="4:7" ht="12.75">
      <c r="D225" s="47"/>
      <c r="E225" s="47"/>
      <c r="G225" s="47"/>
    </row>
    <row r="226" spans="4:7" ht="12.75">
      <c r="D226" s="47"/>
      <c r="E226" s="47"/>
      <c r="G226" s="47"/>
    </row>
    <row r="227" spans="4:7" ht="12.75">
      <c r="D227" s="47"/>
      <c r="E227" s="47"/>
      <c r="G227" s="47"/>
    </row>
    <row r="228" spans="4:7" ht="12.75">
      <c r="D228" s="47"/>
      <c r="E228" s="47"/>
      <c r="G228" s="47"/>
    </row>
    <row r="229" spans="4:7" ht="12.75">
      <c r="D229" s="47"/>
      <c r="E229" s="47"/>
      <c r="G229" s="47"/>
    </row>
    <row r="230" spans="4:7" ht="12.75">
      <c r="D230" s="47"/>
      <c r="E230" s="47"/>
      <c r="G230" s="47"/>
    </row>
    <row r="231" spans="4:7" ht="12.75">
      <c r="D231" s="47"/>
      <c r="E231" s="47"/>
      <c r="G231" s="47"/>
    </row>
    <row r="232" spans="4:7" ht="12.75">
      <c r="D232" s="47"/>
      <c r="E232" s="47"/>
      <c r="G232" s="47"/>
    </row>
    <row r="233" spans="4:7" ht="12.75">
      <c r="D233" s="47"/>
      <c r="E233" s="47"/>
      <c r="G233" s="47"/>
    </row>
    <row r="234" spans="4:7" ht="12.75">
      <c r="D234" s="47"/>
      <c r="E234" s="47"/>
      <c r="G234" s="47"/>
    </row>
    <row r="235" spans="4:7" ht="12.75">
      <c r="D235" s="47"/>
      <c r="E235" s="47"/>
      <c r="G235" s="47"/>
    </row>
    <row r="236" spans="4:7" ht="12.75">
      <c r="D236" s="47"/>
      <c r="E236" s="47"/>
      <c r="G236" s="47"/>
    </row>
    <row r="237" spans="4:7" ht="12.75">
      <c r="D237" s="47"/>
      <c r="E237" s="47"/>
      <c r="G237" s="47"/>
    </row>
    <row r="238" spans="4:7" ht="12.75">
      <c r="D238" s="47"/>
      <c r="E238" s="47"/>
      <c r="G238" s="47"/>
    </row>
    <row r="239" spans="4:7" ht="12.75">
      <c r="D239" s="47"/>
      <c r="E239" s="47"/>
      <c r="G239" s="47"/>
    </row>
    <row r="240" spans="4:7" ht="12.75">
      <c r="D240" s="47"/>
      <c r="E240" s="47"/>
      <c r="G240" s="47"/>
    </row>
    <row r="241" spans="4:7" ht="12.75">
      <c r="D241" s="47"/>
      <c r="E241" s="47"/>
      <c r="G241" s="47"/>
    </row>
    <row r="242" spans="4:7" ht="12.75">
      <c r="D242" s="47"/>
      <c r="E242" s="47"/>
      <c r="G242" s="47"/>
    </row>
    <row r="243" spans="4:7" ht="12.75">
      <c r="D243" s="47"/>
      <c r="E243" s="47"/>
      <c r="G243" s="47"/>
    </row>
    <row r="244" spans="4:7" ht="12.75">
      <c r="D244" s="47"/>
      <c r="E244" s="47"/>
      <c r="G244" s="47"/>
    </row>
    <row r="245" spans="4:7" ht="12.75">
      <c r="D245" s="47"/>
      <c r="E245" s="47"/>
      <c r="G245" s="47"/>
    </row>
    <row r="246" spans="4:7" ht="12.75">
      <c r="D246" s="47"/>
      <c r="E246" s="47"/>
      <c r="G246" s="47"/>
    </row>
    <row r="247" spans="4:7" ht="12.75">
      <c r="D247" s="47"/>
      <c r="E247" s="47"/>
      <c r="G247" s="47"/>
    </row>
    <row r="248" spans="4:7" ht="12.75">
      <c r="D248" s="47"/>
      <c r="E248" s="47"/>
      <c r="G248" s="47"/>
    </row>
    <row r="249" spans="4:7" ht="12.75">
      <c r="D249" s="47"/>
      <c r="E249" s="47"/>
      <c r="G249" s="47"/>
    </row>
    <row r="250" spans="4:7" ht="12.75">
      <c r="D250" s="47"/>
      <c r="E250" s="47"/>
      <c r="G250" s="47"/>
    </row>
    <row r="251" spans="4:7" ht="12.75">
      <c r="D251" s="47"/>
      <c r="E251" s="47"/>
      <c r="G251" s="47"/>
    </row>
    <row r="252" spans="4:7" ht="12.75">
      <c r="D252" s="47"/>
      <c r="E252" s="47"/>
      <c r="G252" s="47"/>
    </row>
    <row r="253" spans="4:7" ht="12.75">
      <c r="D253" s="47"/>
      <c r="E253" s="47"/>
      <c r="G253" s="47"/>
    </row>
    <row r="254" spans="4:7" ht="12.75">
      <c r="D254" s="47"/>
      <c r="E254" s="47"/>
      <c r="G254" s="47"/>
    </row>
    <row r="255" spans="4:7" ht="12.75">
      <c r="D255" s="47"/>
      <c r="E255" s="47"/>
      <c r="G255" s="47"/>
    </row>
    <row r="256" spans="4:7" ht="12.75">
      <c r="D256" s="47"/>
      <c r="E256" s="47"/>
      <c r="G256" s="47"/>
    </row>
    <row r="257" spans="4:7" ht="12.75">
      <c r="D257" s="47"/>
      <c r="E257" s="47"/>
      <c r="G257" s="47"/>
    </row>
    <row r="258" spans="4:7" ht="12.75">
      <c r="D258" s="47"/>
      <c r="E258" s="47"/>
      <c r="G258" s="47"/>
    </row>
    <row r="259" spans="4:7" ht="12.75">
      <c r="D259" s="47"/>
      <c r="E259" s="47"/>
      <c r="G259" s="47"/>
    </row>
    <row r="260" spans="4:7" ht="12.75">
      <c r="D260" s="47"/>
      <c r="E260" s="47"/>
      <c r="G260" s="47"/>
    </row>
    <row r="261" spans="4:7" ht="12.75">
      <c r="D261" s="47"/>
      <c r="E261" s="47"/>
      <c r="G261" s="47"/>
    </row>
    <row r="262" spans="4:7" ht="12.75">
      <c r="D262" s="47"/>
      <c r="E262" s="47"/>
      <c r="G262" s="47"/>
    </row>
    <row r="263" spans="4:7" ht="12.75">
      <c r="D263" s="47"/>
      <c r="E263" s="47"/>
      <c r="G263" s="47"/>
    </row>
    <row r="264" spans="4:7" ht="12.75">
      <c r="D264" s="47"/>
      <c r="E264" s="47"/>
      <c r="G264" s="47"/>
    </row>
    <row r="265" spans="4:7" ht="12.75">
      <c r="D265" s="47"/>
      <c r="E265" s="47"/>
      <c r="G265" s="47"/>
    </row>
    <row r="266" spans="4:7" ht="12.75">
      <c r="D266" s="47"/>
      <c r="E266" s="47"/>
      <c r="G266" s="47"/>
    </row>
    <row r="267" spans="4:7" ht="12.75">
      <c r="D267" s="47"/>
      <c r="E267" s="47"/>
      <c r="G267" s="47"/>
    </row>
    <row r="268" spans="4:7" ht="12.75">
      <c r="D268" s="47"/>
      <c r="E268" s="47"/>
      <c r="G268" s="47"/>
    </row>
    <row r="269" spans="4:7" ht="12.75">
      <c r="D269" s="47"/>
      <c r="E269" s="47"/>
      <c r="G269" s="47"/>
    </row>
    <row r="270" spans="4:7" ht="12.75">
      <c r="D270" s="47"/>
      <c r="E270" s="47"/>
      <c r="G270" s="47"/>
    </row>
    <row r="271" spans="4:7" ht="12.75">
      <c r="D271" s="47"/>
      <c r="E271" s="47"/>
      <c r="G271" s="47"/>
    </row>
    <row r="272" spans="4:7" ht="12.75">
      <c r="D272" s="47"/>
      <c r="E272" s="47"/>
      <c r="G272" s="47"/>
    </row>
    <row r="273" spans="4:7" ht="12.75">
      <c r="D273" s="47"/>
      <c r="E273" s="47"/>
      <c r="G273" s="47"/>
    </row>
    <row r="274" spans="4:7" ht="12.75">
      <c r="D274" s="47"/>
      <c r="E274" s="47"/>
      <c r="G274" s="47"/>
    </row>
    <row r="275" spans="4:7" ht="12.75">
      <c r="D275" s="47"/>
      <c r="E275" s="47"/>
      <c r="G275" s="47"/>
    </row>
    <row r="276" spans="4:7" ht="12.75">
      <c r="D276" s="47"/>
      <c r="E276" s="47"/>
      <c r="G276" s="47"/>
    </row>
    <row r="277" spans="4:7" ht="12.75">
      <c r="D277" s="47"/>
      <c r="E277" s="47"/>
      <c r="G277" s="47"/>
    </row>
    <row r="278" spans="4:7" ht="12.75">
      <c r="D278" s="47"/>
      <c r="E278" s="47"/>
      <c r="G278" s="47"/>
    </row>
    <row r="279" spans="4:7" ht="12.75">
      <c r="D279" s="47"/>
      <c r="E279" s="47"/>
      <c r="G279" s="47"/>
    </row>
    <row r="280" spans="4:7" ht="12.75">
      <c r="D280" s="47"/>
      <c r="E280" s="47"/>
      <c r="G280" s="47"/>
    </row>
    <row r="281" spans="4:7" ht="12.75">
      <c r="D281" s="47"/>
      <c r="E281" s="47"/>
      <c r="G281" s="47"/>
    </row>
    <row r="282" spans="4:7" ht="12.75">
      <c r="D282" s="47"/>
      <c r="E282" s="47"/>
      <c r="G282" s="47"/>
    </row>
    <row r="283" spans="4:7" ht="12.75">
      <c r="D283" s="47"/>
      <c r="E283" s="47"/>
      <c r="G283" s="47"/>
    </row>
    <row r="284" spans="4:7" ht="12.75">
      <c r="D284" s="47"/>
      <c r="E284" s="47"/>
      <c r="G284" s="47"/>
    </row>
    <row r="285" spans="4:7" ht="12.75">
      <c r="D285" s="47"/>
      <c r="E285" s="47"/>
      <c r="G285" s="47"/>
    </row>
    <row r="286" spans="4:7" ht="12.75">
      <c r="D286" s="47"/>
      <c r="E286" s="47"/>
      <c r="G286" s="47"/>
    </row>
    <row r="287" spans="4:7" ht="12.75">
      <c r="D287" s="47"/>
      <c r="E287" s="47"/>
      <c r="G287" s="47"/>
    </row>
    <row r="288" spans="4:7" ht="12.75">
      <c r="D288" s="47"/>
      <c r="E288" s="47"/>
      <c r="G288" s="47"/>
    </row>
    <row r="289" spans="4:7" ht="12.75">
      <c r="D289" s="47"/>
      <c r="E289" s="47"/>
      <c r="G289" s="47"/>
    </row>
    <row r="290" spans="4:7" ht="12.75">
      <c r="D290" s="47"/>
      <c r="E290" s="47"/>
      <c r="G290" s="47"/>
    </row>
    <row r="291" spans="4:7" ht="12.75">
      <c r="D291" s="47"/>
      <c r="E291" s="47"/>
      <c r="G291" s="47"/>
    </row>
    <row r="292" spans="4:7" ht="12.75">
      <c r="D292" s="47"/>
      <c r="E292" s="47"/>
      <c r="G292" s="47"/>
    </row>
    <row r="293" spans="4:7" ht="12.75">
      <c r="D293" s="47"/>
      <c r="E293" s="47"/>
      <c r="G293" s="47"/>
    </row>
    <row r="294" spans="4:7" ht="12.75">
      <c r="D294" s="47"/>
      <c r="E294" s="47"/>
      <c r="G294" s="47"/>
    </row>
    <row r="295" spans="4:7" ht="12.75">
      <c r="D295" s="47"/>
      <c r="E295" s="47"/>
      <c r="G295" s="47"/>
    </row>
    <row r="296" spans="4:7" ht="12.75">
      <c r="D296" s="47"/>
      <c r="E296" s="47"/>
      <c r="G296" s="47"/>
    </row>
    <row r="297" spans="4:7" ht="12.75">
      <c r="D297" s="47"/>
      <c r="E297" s="47"/>
      <c r="G297" s="47"/>
    </row>
    <row r="298" spans="4:7" ht="12.75">
      <c r="D298" s="47"/>
      <c r="E298" s="47"/>
      <c r="G298" s="47"/>
    </row>
    <row r="299" spans="4:7" ht="12.75">
      <c r="D299" s="47"/>
      <c r="E299" s="47"/>
      <c r="G299" s="47"/>
    </row>
    <row r="300" spans="4:7" ht="12.75">
      <c r="D300" s="47"/>
      <c r="E300" s="47"/>
      <c r="G300" s="47"/>
    </row>
    <row r="301" spans="4:7" ht="12.75">
      <c r="D301" s="47"/>
      <c r="E301" s="47"/>
      <c r="G301" s="47"/>
    </row>
    <row r="302" spans="4:7" ht="12.75">
      <c r="D302" s="47"/>
      <c r="E302" s="47"/>
      <c r="G302" s="47"/>
    </row>
    <row r="303" spans="4:7" ht="12.75">
      <c r="D303" s="47"/>
      <c r="E303" s="47"/>
      <c r="G303" s="47"/>
    </row>
    <row r="304" spans="4:7" ht="12.75">
      <c r="D304" s="47"/>
      <c r="E304" s="47"/>
      <c r="G304" s="47"/>
    </row>
    <row r="305" spans="4:7" ht="12.75">
      <c r="D305" s="47"/>
      <c r="E305" s="47"/>
      <c r="G305" s="47"/>
    </row>
    <row r="306" spans="4:7" ht="12.75">
      <c r="D306" s="47"/>
      <c r="E306" s="47"/>
      <c r="G306" s="47"/>
    </row>
    <row r="307" spans="4:7" ht="12.75">
      <c r="D307" s="47"/>
      <c r="E307" s="47"/>
      <c r="G307" s="47"/>
    </row>
    <row r="308" spans="4:7" ht="12.75">
      <c r="D308" s="47"/>
      <c r="E308" s="47"/>
      <c r="G308" s="47"/>
    </row>
    <row r="309" spans="4:7" ht="12.75">
      <c r="D309" s="47"/>
      <c r="E309" s="47"/>
      <c r="G309" s="47"/>
    </row>
    <row r="310" spans="4:7" ht="12.75">
      <c r="D310" s="47"/>
      <c r="E310" s="47"/>
      <c r="G310" s="47"/>
    </row>
    <row r="311" spans="4:7" ht="12.75">
      <c r="D311" s="47"/>
      <c r="E311" s="47"/>
      <c r="G311" s="47"/>
    </row>
    <row r="312" spans="4:7" ht="12.75">
      <c r="D312" s="47"/>
      <c r="E312" s="47"/>
      <c r="G312" s="47"/>
    </row>
    <row r="313" spans="4:7" ht="12.75">
      <c r="D313" s="47"/>
      <c r="E313" s="47"/>
      <c r="G313" s="47"/>
    </row>
    <row r="314" spans="4:7" ht="12.75">
      <c r="D314" s="47"/>
      <c r="E314" s="47"/>
      <c r="G314" s="47"/>
    </row>
    <row r="315" spans="4:7" ht="12.75">
      <c r="D315" s="47"/>
      <c r="E315" s="47"/>
      <c r="G315" s="47"/>
    </row>
    <row r="316" spans="4:7" ht="12.75">
      <c r="D316" s="47"/>
      <c r="E316" s="47"/>
      <c r="G316" s="47"/>
    </row>
    <row r="317" spans="4:7" ht="12.75">
      <c r="D317" s="47"/>
      <c r="E317" s="47"/>
      <c r="G317" s="47"/>
    </row>
    <row r="318" spans="4:7" ht="12.75">
      <c r="D318" s="47"/>
      <c r="E318" s="47"/>
      <c r="G318" s="47"/>
    </row>
    <row r="319" spans="4:7" ht="12.75">
      <c r="D319" s="47"/>
      <c r="E319" s="47"/>
      <c r="G319" s="47"/>
    </row>
    <row r="320" spans="4:7" ht="12.75">
      <c r="D320" s="47"/>
      <c r="E320" s="47"/>
      <c r="G320" s="47"/>
    </row>
    <row r="321" spans="4:7" ht="12.75">
      <c r="D321" s="47"/>
      <c r="E321" s="47"/>
      <c r="G321" s="47"/>
    </row>
    <row r="322" spans="4:7" ht="12.75">
      <c r="D322" s="47"/>
      <c r="E322" s="47"/>
      <c r="G322" s="47"/>
    </row>
    <row r="323" spans="4:7" ht="12.75">
      <c r="D323" s="47"/>
      <c r="E323" s="47"/>
      <c r="G323" s="47"/>
    </row>
    <row r="324" spans="4:7" ht="12.75">
      <c r="D324" s="47"/>
      <c r="E324" s="47"/>
      <c r="G324" s="47"/>
    </row>
    <row r="325" spans="4:7" ht="12.75">
      <c r="D325" s="47"/>
      <c r="E325" s="47"/>
      <c r="G325" s="47"/>
    </row>
    <row r="326" spans="4:7" ht="12.75">
      <c r="D326" s="47"/>
      <c r="E326" s="47"/>
      <c r="G326" s="47"/>
    </row>
    <row r="327" spans="4:7" ht="12.75">
      <c r="D327" s="47"/>
      <c r="E327" s="47"/>
      <c r="G327" s="47"/>
    </row>
    <row r="328" spans="4:7" ht="12.75">
      <c r="D328" s="47"/>
      <c r="E328" s="47"/>
      <c r="G328" s="47"/>
    </row>
    <row r="329" spans="4:7" ht="12.75">
      <c r="D329" s="47"/>
      <c r="E329" s="47"/>
      <c r="G329" s="47"/>
    </row>
    <row r="330" spans="4:7" ht="12.75">
      <c r="D330" s="47"/>
      <c r="E330" s="47"/>
      <c r="G330" s="47"/>
    </row>
    <row r="331" spans="4:7" ht="12.75">
      <c r="D331" s="47"/>
      <c r="E331" s="47"/>
      <c r="G331" s="47"/>
    </row>
    <row r="332" spans="4:7" ht="12.75">
      <c r="D332" s="47"/>
      <c r="E332" s="47"/>
      <c r="G332" s="47"/>
    </row>
    <row r="333" spans="4:7" ht="12.75">
      <c r="D333" s="47"/>
      <c r="E333" s="47"/>
      <c r="G333" s="47"/>
    </row>
    <row r="334" spans="4:7" ht="12.75">
      <c r="D334" s="47"/>
      <c r="E334" s="47"/>
      <c r="G334" s="47"/>
    </row>
    <row r="335" spans="4:7" ht="12.75">
      <c r="D335" s="47"/>
      <c r="E335" s="47"/>
      <c r="G335" s="47"/>
    </row>
    <row r="336" spans="4:7" ht="12.75">
      <c r="D336" s="47"/>
      <c r="E336" s="47"/>
      <c r="G336" s="47"/>
    </row>
    <row r="337" spans="4:7" ht="12.75">
      <c r="D337" s="47"/>
      <c r="E337" s="47"/>
      <c r="G337" s="47"/>
    </row>
    <row r="338" spans="4:7" ht="12.75">
      <c r="D338" s="47"/>
      <c r="E338" s="47"/>
      <c r="G338" s="47"/>
    </row>
    <row r="339" spans="4:7" ht="12.75">
      <c r="D339" s="47"/>
      <c r="E339" s="47"/>
      <c r="G339" s="47"/>
    </row>
    <row r="340" spans="4:7" ht="12.75">
      <c r="D340" s="47"/>
      <c r="E340" s="47"/>
      <c r="G340" s="47"/>
    </row>
    <row r="341" spans="4:7" ht="12.75">
      <c r="D341" s="47"/>
      <c r="E341" s="47"/>
      <c r="G341" s="47"/>
    </row>
    <row r="342" spans="4:7" ht="12.75">
      <c r="D342" s="47"/>
      <c r="E342" s="47"/>
      <c r="G342" s="47"/>
    </row>
    <row r="343" spans="4:7" ht="12.75">
      <c r="D343" s="47"/>
      <c r="E343" s="47"/>
      <c r="G343" s="47"/>
    </row>
    <row r="344" spans="4:7" ht="12.75">
      <c r="D344" s="47"/>
      <c r="E344" s="47"/>
      <c r="G344" s="47"/>
    </row>
    <row r="345" spans="4:7" ht="12.75">
      <c r="D345" s="47"/>
      <c r="E345" s="47"/>
      <c r="G345" s="47"/>
    </row>
    <row r="346" spans="4:7" ht="12.75">
      <c r="D346" s="47"/>
      <c r="E346" s="47"/>
      <c r="G346" s="47"/>
    </row>
    <row r="347" spans="4:7" ht="12.75">
      <c r="D347" s="47"/>
      <c r="E347" s="47"/>
      <c r="G347" s="47"/>
    </row>
    <row r="348" spans="4:7" ht="12.75">
      <c r="D348" s="47"/>
      <c r="E348" s="47"/>
      <c r="G348" s="47"/>
    </row>
    <row r="349" spans="4:7" ht="12.75">
      <c r="D349" s="47"/>
      <c r="E349" s="47"/>
      <c r="G349" s="47"/>
    </row>
    <row r="350" spans="4:7" ht="12.75">
      <c r="D350" s="47"/>
      <c r="E350" s="47"/>
      <c r="G350" s="47"/>
    </row>
    <row r="351" spans="4:7" ht="12.75">
      <c r="D351" s="47"/>
      <c r="E351" s="47"/>
      <c r="G351" s="47"/>
    </row>
    <row r="352" spans="4:7" ht="12.75">
      <c r="D352" s="47"/>
      <c r="E352" s="47"/>
      <c r="G352" s="47"/>
    </row>
    <row r="353" spans="4:7" ht="12.75">
      <c r="D353" s="47"/>
      <c r="E353" s="47"/>
      <c r="G353" s="47"/>
    </row>
    <row r="354" spans="4:7" ht="12.75">
      <c r="D354" s="47"/>
      <c r="E354" s="47"/>
      <c r="G354" s="47"/>
    </row>
    <row r="355" spans="4:7" ht="12.75">
      <c r="D355" s="47"/>
      <c r="E355" s="47"/>
      <c r="G355" s="47"/>
    </row>
    <row r="356" spans="4:7" ht="12.75">
      <c r="D356" s="47"/>
      <c r="E356" s="47"/>
      <c r="G356" s="47"/>
    </row>
    <row r="357" spans="4:7" ht="12.75">
      <c r="D357" s="47"/>
      <c r="E357" s="47"/>
      <c r="G357" s="47"/>
    </row>
    <row r="358" spans="4:7" ht="12.75">
      <c r="D358" s="47"/>
      <c r="E358" s="47"/>
      <c r="G358" s="47"/>
    </row>
    <row r="359" spans="4:7" ht="12.75">
      <c r="D359" s="47"/>
      <c r="E359" s="47"/>
      <c r="G359" s="47"/>
    </row>
    <row r="360" spans="4:7" ht="12.75">
      <c r="D360" s="47"/>
      <c r="E360" s="47"/>
      <c r="G360" s="47"/>
    </row>
    <row r="361" spans="4:7" ht="12.75">
      <c r="D361" s="47"/>
      <c r="E361" s="47"/>
      <c r="G361" s="47"/>
    </row>
    <row r="362" spans="4:7" ht="12.75">
      <c r="D362" s="47"/>
      <c r="E362" s="47"/>
      <c r="G362" s="47"/>
    </row>
    <row r="363" spans="4:7" ht="12.75">
      <c r="D363" s="47"/>
      <c r="E363" s="47"/>
      <c r="G363" s="47"/>
    </row>
    <row r="364" spans="4:7" ht="12.75">
      <c r="D364" s="47"/>
      <c r="E364" s="47"/>
      <c r="G364" s="47"/>
    </row>
    <row r="365" spans="4:7" ht="12.75">
      <c r="D365" s="47"/>
      <c r="E365" s="47"/>
      <c r="G365" s="47"/>
    </row>
    <row r="366" spans="4:7" ht="12.75">
      <c r="D366" s="47"/>
      <c r="E366" s="47"/>
      <c r="G366" s="47"/>
    </row>
    <row r="367" spans="4:7" ht="12.75">
      <c r="D367" s="47"/>
      <c r="E367" s="47"/>
      <c r="G367" s="47"/>
    </row>
    <row r="368" spans="4:7" ht="12.75">
      <c r="D368" s="47"/>
      <c r="E368" s="47"/>
      <c r="G368" s="47"/>
    </row>
    <row r="369" spans="4:7" ht="12.75">
      <c r="D369" s="47"/>
      <c r="E369" s="47"/>
      <c r="G369" s="47"/>
    </row>
    <row r="370" spans="4:7" ht="12.75">
      <c r="D370" s="47"/>
      <c r="E370" s="47"/>
      <c r="G370" s="47"/>
    </row>
    <row r="371" spans="4:7" ht="12.75">
      <c r="D371" s="47"/>
      <c r="E371" s="47"/>
      <c r="G371" s="47"/>
    </row>
    <row r="372" spans="4:7" ht="12.75">
      <c r="D372" s="47"/>
      <c r="E372" s="47"/>
      <c r="G372" s="47"/>
    </row>
    <row r="373" spans="4:7" ht="12.75">
      <c r="D373" s="47"/>
      <c r="E373" s="47"/>
      <c r="G373" s="47"/>
    </row>
    <row r="374" spans="4:7" ht="12.75">
      <c r="D374" s="47"/>
      <c r="E374" s="47"/>
      <c r="G374" s="47"/>
    </row>
    <row r="375" spans="4:7" ht="12.75">
      <c r="D375" s="47"/>
      <c r="E375" s="47"/>
      <c r="G375" s="47"/>
    </row>
    <row r="376" spans="4:7" ht="12.75">
      <c r="D376" s="47"/>
      <c r="E376" s="47"/>
      <c r="G376" s="47"/>
    </row>
    <row r="377" spans="4:7" ht="12.75">
      <c r="D377" s="47"/>
      <c r="E377" s="47"/>
      <c r="G377" s="47"/>
    </row>
    <row r="378" spans="4:7" ht="12.75">
      <c r="D378" s="47"/>
      <c r="E378" s="47"/>
      <c r="G378" s="47"/>
    </row>
    <row r="379" spans="4:7" ht="12.75">
      <c r="D379" s="47"/>
      <c r="E379" s="47"/>
      <c r="G379" s="47"/>
    </row>
    <row r="380" spans="4:7" ht="12.75">
      <c r="D380" s="47"/>
      <c r="E380" s="47"/>
      <c r="G380" s="47"/>
    </row>
    <row r="381" spans="4:7" ht="12.75">
      <c r="D381" s="47"/>
      <c r="E381" s="47"/>
      <c r="G381" s="47"/>
    </row>
    <row r="382" spans="4:7" ht="12.75">
      <c r="D382" s="47"/>
      <c r="E382" s="47"/>
      <c r="G382" s="47"/>
    </row>
    <row r="383" spans="4:7" ht="12.75">
      <c r="D383" s="47"/>
      <c r="E383" s="47"/>
      <c r="G383" s="47"/>
    </row>
    <row r="384" spans="4:7" ht="12.75">
      <c r="D384" s="47"/>
      <c r="E384" s="47"/>
      <c r="G384" s="47"/>
    </row>
    <row r="385" spans="4:7" ht="12.75">
      <c r="D385" s="47"/>
      <c r="E385" s="47"/>
      <c r="G385" s="47"/>
    </row>
    <row r="386" spans="4:7" ht="12.75">
      <c r="D386" s="47"/>
      <c r="E386" s="47"/>
      <c r="G386" s="47"/>
    </row>
    <row r="387" spans="4:7" ht="12.75">
      <c r="D387" s="47"/>
      <c r="E387" s="47"/>
      <c r="G387" s="47"/>
    </row>
    <row r="388" spans="4:7" ht="12.75">
      <c r="D388" s="47"/>
      <c r="E388" s="47"/>
      <c r="G388" s="47"/>
    </row>
    <row r="389" spans="4:7" ht="12.75">
      <c r="D389" s="47"/>
      <c r="E389" s="47"/>
      <c r="G389" s="47"/>
    </row>
    <row r="390" spans="4:7" ht="12.75">
      <c r="D390" s="47"/>
      <c r="E390" s="47"/>
      <c r="G390" s="47"/>
    </row>
    <row r="391" spans="4:7" ht="12.75">
      <c r="D391" s="47"/>
      <c r="E391" s="47"/>
      <c r="G391" s="47"/>
    </row>
    <row r="392" spans="4:7" ht="12.75">
      <c r="D392" s="47"/>
      <c r="E392" s="47"/>
      <c r="G392" s="47"/>
    </row>
    <row r="393" spans="4:7" ht="12.75">
      <c r="D393" s="47"/>
      <c r="E393" s="47"/>
      <c r="G393" s="47"/>
    </row>
    <row r="394" spans="4:7" ht="12.75">
      <c r="D394" s="47"/>
      <c r="E394" s="47"/>
      <c r="G394" s="47"/>
    </row>
    <row r="395" spans="4:7" ht="12.75">
      <c r="D395" s="47"/>
      <c r="E395" s="47"/>
      <c r="G395" s="47"/>
    </row>
    <row r="396" spans="4:7" ht="12.75">
      <c r="D396" s="47"/>
      <c r="E396" s="47"/>
      <c r="G396" s="47"/>
    </row>
    <row r="397" spans="4:7" ht="12.75">
      <c r="D397" s="47"/>
      <c r="E397" s="47"/>
      <c r="G397" s="47"/>
    </row>
    <row r="398" spans="4:7" ht="12.75">
      <c r="D398" s="47"/>
      <c r="E398" s="47"/>
      <c r="G398" s="47"/>
    </row>
    <row r="399" spans="4:7" ht="12.75">
      <c r="D399" s="47"/>
      <c r="E399" s="47"/>
      <c r="G399" s="47"/>
    </row>
    <row r="400" spans="4:7" ht="12.75">
      <c r="D400" s="47"/>
      <c r="E400" s="47"/>
      <c r="G400" s="47"/>
    </row>
    <row r="401" spans="4:7" ht="12.75">
      <c r="D401" s="47"/>
      <c r="E401" s="47"/>
      <c r="G401" s="47"/>
    </row>
    <row r="402" spans="4:7" ht="12.75">
      <c r="D402" s="47"/>
      <c r="E402" s="47"/>
      <c r="G402" s="47"/>
    </row>
    <row r="403" spans="4:7" ht="12.75">
      <c r="D403" s="47"/>
      <c r="E403" s="47"/>
      <c r="G403" s="47"/>
    </row>
    <row r="404" spans="4:7" ht="12.75">
      <c r="D404" s="47"/>
      <c r="E404" s="47"/>
      <c r="G404" s="47"/>
    </row>
    <row r="405" spans="4:7" ht="12.75">
      <c r="D405" s="47"/>
      <c r="E405" s="47"/>
      <c r="G405" s="47"/>
    </row>
    <row r="406" spans="4:7" ht="12.75">
      <c r="D406" s="47"/>
      <c r="E406" s="47"/>
      <c r="G406" s="47"/>
    </row>
    <row r="407" spans="4:7" ht="12.75">
      <c r="D407" s="47"/>
      <c r="E407" s="47"/>
      <c r="G407" s="47"/>
    </row>
    <row r="408" spans="4:7" ht="12.75">
      <c r="D408" s="47"/>
      <c r="E408" s="47"/>
      <c r="G408" s="47"/>
    </row>
    <row r="409" spans="4:7" ht="12.75">
      <c r="D409" s="47"/>
      <c r="E409" s="47"/>
      <c r="G409" s="47"/>
    </row>
    <row r="410" spans="4:7" ht="12.75">
      <c r="D410" s="47"/>
      <c r="E410" s="47"/>
      <c r="G410" s="47"/>
    </row>
    <row r="411" spans="4:7" ht="12.75">
      <c r="D411" s="47"/>
      <c r="E411" s="47"/>
      <c r="G411" s="47"/>
    </row>
    <row r="412" spans="4:7" ht="12.75">
      <c r="D412" s="47"/>
      <c r="E412" s="47"/>
      <c r="G412" s="47"/>
    </row>
    <row r="413" spans="4:7" ht="12.75">
      <c r="D413" s="47"/>
      <c r="E413" s="47"/>
      <c r="G413" s="47"/>
    </row>
    <row r="414" spans="4:7" ht="12.75">
      <c r="D414" s="47"/>
      <c r="E414" s="47"/>
      <c r="G414" s="47"/>
    </row>
    <row r="415" spans="4:7" ht="12.75">
      <c r="D415" s="47"/>
      <c r="E415" s="47"/>
      <c r="G415" s="47"/>
    </row>
    <row r="416" spans="4:7" ht="12.75">
      <c r="D416" s="47"/>
      <c r="E416" s="47"/>
      <c r="G416" s="47"/>
    </row>
    <row r="417" spans="4:7" ht="12.75">
      <c r="D417" s="47"/>
      <c r="E417" s="47"/>
      <c r="G417" s="47"/>
    </row>
    <row r="418" spans="4:7" ht="12.75">
      <c r="D418" s="47"/>
      <c r="E418" s="47"/>
      <c r="G418" s="47"/>
    </row>
    <row r="419" spans="4:7" ht="12.75">
      <c r="D419" s="47"/>
      <c r="E419" s="47"/>
      <c r="G419" s="47"/>
    </row>
    <row r="420" spans="4:7" ht="12.75">
      <c r="D420" s="47"/>
      <c r="E420" s="47"/>
      <c r="G420" s="47"/>
    </row>
    <row r="421" spans="4:7" ht="12.75">
      <c r="D421" s="47"/>
      <c r="E421" s="47"/>
      <c r="G421" s="47"/>
    </row>
    <row r="422" spans="4:7" ht="12.75">
      <c r="D422" s="47"/>
      <c r="E422" s="47"/>
      <c r="G422" s="47"/>
    </row>
    <row r="423" spans="4:7" ht="12.75">
      <c r="D423" s="47"/>
      <c r="E423" s="47"/>
      <c r="G423" s="47"/>
    </row>
    <row r="424" spans="4:7" ht="12.75">
      <c r="D424" s="47"/>
      <c r="E424" s="47"/>
      <c r="G424" s="47"/>
    </row>
    <row r="425" spans="4:7" ht="12.75">
      <c r="D425" s="47"/>
      <c r="E425" s="47"/>
      <c r="G425" s="47"/>
    </row>
    <row r="426" spans="4:7" ht="12.75">
      <c r="D426" s="47"/>
      <c r="E426" s="47"/>
      <c r="G426" s="47"/>
    </row>
    <row r="427" spans="4:7" ht="12.75">
      <c r="D427" s="47"/>
      <c r="E427" s="47"/>
      <c r="G427" s="47"/>
    </row>
    <row r="428" spans="4:7" ht="12.75">
      <c r="D428" s="47"/>
      <c r="E428" s="47"/>
      <c r="G428" s="47"/>
    </row>
    <row r="429" spans="4:7" ht="12.75">
      <c r="D429" s="47"/>
      <c r="E429" s="47"/>
      <c r="G429" s="47"/>
    </row>
    <row r="430" spans="4:7" ht="12.75">
      <c r="D430" s="47"/>
      <c r="E430" s="47"/>
      <c r="G430" s="47"/>
    </row>
    <row r="431" spans="4:7" ht="12.75">
      <c r="D431" s="47"/>
      <c r="E431" s="47"/>
      <c r="G431" s="47"/>
    </row>
    <row r="432" spans="4:7" ht="12.75">
      <c r="D432" s="47"/>
      <c r="E432" s="47"/>
      <c r="G432" s="47"/>
    </row>
    <row r="433" spans="4:7" ht="12.75">
      <c r="D433" s="47"/>
      <c r="E433" s="47"/>
      <c r="G433" s="47"/>
    </row>
    <row r="434" spans="4:7" ht="12.75">
      <c r="D434" s="47"/>
      <c r="E434" s="47"/>
      <c r="G434" s="47"/>
    </row>
    <row r="435" spans="4:7" ht="12.75">
      <c r="D435" s="47"/>
      <c r="E435" s="47"/>
      <c r="G435" s="47"/>
    </row>
    <row r="436" spans="4:7" ht="12.75">
      <c r="D436" s="47"/>
      <c r="E436" s="47"/>
      <c r="G436" s="47"/>
    </row>
    <row r="437" spans="4:7" ht="12.75">
      <c r="D437" s="47"/>
      <c r="E437" s="47"/>
      <c r="G437" s="47"/>
    </row>
    <row r="438" spans="4:7" ht="12.75">
      <c r="D438" s="47"/>
      <c r="E438" s="47"/>
      <c r="G438" s="47"/>
    </row>
    <row r="439" spans="4:7" ht="12.75">
      <c r="D439" s="47"/>
      <c r="E439" s="47"/>
      <c r="G439" s="47"/>
    </row>
    <row r="440" spans="4:7" ht="12.75">
      <c r="D440" s="47"/>
      <c r="E440" s="47"/>
      <c r="G440" s="47"/>
    </row>
    <row r="441" spans="4:7" ht="12.75">
      <c r="D441" s="47"/>
      <c r="E441" s="47"/>
      <c r="G441" s="47"/>
    </row>
    <row r="442" spans="4:7" ht="12.75">
      <c r="D442" s="47"/>
      <c r="E442" s="47"/>
      <c r="G442" s="47"/>
    </row>
    <row r="443" spans="4:7" ht="12.75">
      <c r="D443" s="47"/>
      <c r="E443" s="47"/>
      <c r="G443" s="47"/>
    </row>
    <row r="444" spans="4:7" ht="12.75">
      <c r="D444" s="47"/>
      <c r="E444" s="47"/>
      <c r="G444" s="47"/>
    </row>
    <row r="445" spans="4:7" ht="12.75">
      <c r="D445" s="47"/>
      <c r="E445" s="47"/>
      <c r="G445" s="47"/>
    </row>
    <row r="446" spans="4:7" ht="12.75">
      <c r="D446" s="47"/>
      <c r="E446" s="47"/>
      <c r="G446" s="47"/>
    </row>
    <row r="447" spans="4:7" ht="12.75">
      <c r="D447" s="47"/>
      <c r="E447" s="47"/>
      <c r="G447" s="47"/>
    </row>
    <row r="448" spans="4:7" ht="12.75">
      <c r="D448" s="47"/>
      <c r="E448" s="47"/>
      <c r="G448" s="47"/>
    </row>
    <row r="449" spans="4:7" ht="12.75">
      <c r="D449" s="47"/>
      <c r="E449" s="47"/>
      <c r="G449" s="47"/>
    </row>
    <row r="450" spans="4:7" ht="12.75">
      <c r="D450" s="47"/>
      <c r="E450" s="47"/>
      <c r="G450" s="47"/>
    </row>
    <row r="451" spans="4:7" ht="12.75">
      <c r="D451" s="47"/>
      <c r="E451" s="47"/>
      <c r="G451" s="47"/>
    </row>
    <row r="452" spans="4:7" ht="12.75">
      <c r="D452" s="47"/>
      <c r="E452" s="47"/>
      <c r="G452" s="47"/>
    </row>
    <row r="453" spans="4:7" ht="12.75">
      <c r="D453" s="47"/>
      <c r="E453" s="47"/>
      <c r="G453" s="47"/>
    </row>
    <row r="454" spans="4:7" ht="12.75">
      <c r="D454" s="47"/>
      <c r="E454" s="47"/>
      <c r="G454" s="47"/>
    </row>
    <row r="455" spans="4:7" ht="12.75">
      <c r="D455" s="47"/>
      <c r="E455" s="47"/>
      <c r="G455" s="47"/>
    </row>
    <row r="456" spans="4:7" ht="12.75">
      <c r="D456" s="47"/>
      <c r="E456" s="47"/>
      <c r="G456" s="47"/>
    </row>
    <row r="457" spans="4:7" ht="12.75">
      <c r="D457" s="47"/>
      <c r="E457" s="47"/>
      <c r="G457" s="47"/>
    </row>
    <row r="458" spans="4:7" ht="12.75">
      <c r="D458" s="47"/>
      <c r="E458" s="47"/>
      <c r="G458" s="47"/>
    </row>
    <row r="459" spans="4:7" ht="12.75">
      <c r="D459" s="47"/>
      <c r="E459" s="47"/>
      <c r="G459" s="47"/>
    </row>
    <row r="460" spans="4:7" ht="12.75">
      <c r="D460" s="47"/>
      <c r="E460" s="47"/>
      <c r="G460" s="47"/>
    </row>
    <row r="461" spans="4:7" ht="12.75">
      <c r="D461" s="47"/>
      <c r="E461" s="47"/>
      <c r="G461" s="47"/>
    </row>
    <row r="462" spans="4:7" ht="12.75">
      <c r="D462" s="47"/>
      <c r="E462" s="47"/>
      <c r="G462" s="47"/>
    </row>
    <row r="463" spans="4:7" ht="12.75">
      <c r="D463" s="47"/>
      <c r="E463" s="47"/>
      <c r="G463" s="47"/>
    </row>
    <row r="464" spans="4:7" ht="12.75">
      <c r="D464" s="47"/>
      <c r="E464" s="47"/>
      <c r="G464" s="47"/>
    </row>
    <row r="465" spans="4:7" ht="12.75">
      <c r="D465" s="47"/>
      <c r="E465" s="47"/>
      <c r="G465" s="47"/>
    </row>
    <row r="466" spans="4:7" ht="12.75">
      <c r="D466" s="47"/>
      <c r="E466" s="47"/>
      <c r="G466" s="47"/>
    </row>
    <row r="467" spans="4:7" ht="12.75">
      <c r="D467" s="47"/>
      <c r="E467" s="47"/>
      <c r="G467" s="47"/>
    </row>
    <row r="468" spans="4:7" ht="12.75">
      <c r="D468" s="47"/>
      <c r="E468" s="47"/>
      <c r="G468" s="47"/>
    </row>
    <row r="469" spans="4:7" ht="12.75">
      <c r="D469" s="47"/>
      <c r="E469" s="47"/>
      <c r="G469" s="47"/>
    </row>
    <row r="470" spans="4:7" ht="12.75">
      <c r="D470" s="47"/>
      <c r="E470" s="47"/>
      <c r="G470" s="47"/>
    </row>
    <row r="471" spans="4:7" ht="12.75">
      <c r="D471" s="47"/>
      <c r="E471" s="47"/>
      <c r="G471" s="47"/>
    </row>
    <row r="472" spans="4:7" ht="12.75">
      <c r="D472" s="47"/>
      <c r="E472" s="47"/>
      <c r="G472" s="47"/>
    </row>
    <row r="473" spans="4:7" ht="12.75">
      <c r="D473" s="47"/>
      <c r="E473" s="47"/>
      <c r="G473" s="47"/>
    </row>
    <row r="474" spans="4:7" ht="12.75">
      <c r="D474" s="47"/>
      <c r="E474" s="47"/>
      <c r="G474" s="47"/>
    </row>
    <row r="475" spans="4:7" ht="12.75">
      <c r="D475" s="47"/>
      <c r="E475" s="47"/>
      <c r="G475" s="47"/>
    </row>
    <row r="476" spans="4:7" ht="12.75">
      <c r="D476" s="47"/>
      <c r="E476" s="47"/>
      <c r="G476" s="47"/>
    </row>
    <row r="477" spans="4:7" ht="12.75">
      <c r="D477" s="47"/>
      <c r="E477" s="47"/>
      <c r="G477" s="47"/>
    </row>
  </sheetData>
  <sheetProtection password="B533" sheet="1" objects="1" scenarios="1" pivotTables="0"/>
  <mergeCells count="14">
    <mergeCell ref="B29:E29"/>
    <mergeCell ref="C31:D32"/>
    <mergeCell ref="E30:I30"/>
    <mergeCell ref="E31:H31"/>
    <mergeCell ref="A1:A3"/>
    <mergeCell ref="D28:G28"/>
    <mergeCell ref="M2:N2"/>
    <mergeCell ref="F17:G17"/>
    <mergeCell ref="F19:G19"/>
    <mergeCell ref="E26:H26"/>
    <mergeCell ref="E23:H23"/>
    <mergeCell ref="E21:H21"/>
    <mergeCell ref="E22:H22"/>
    <mergeCell ref="B3:E3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K146"/>
  <sheetViews>
    <sheetView tabSelected="1" workbookViewId="0" topLeftCell="A1">
      <pane xSplit="22" ySplit="11" topLeftCell="W12" activePane="bottomRight" state="frozen"/>
      <selection pane="topLeft" activeCell="A1" sqref="A1"/>
      <selection pane="topRight" activeCell="W1" sqref="W1"/>
      <selection pane="bottomLeft" activeCell="A12" sqref="A12"/>
      <selection pane="bottomRight" activeCell="A13" sqref="A13"/>
    </sheetView>
  </sheetViews>
  <sheetFormatPr defaultColWidth="11.421875" defaultRowHeight="12.75"/>
  <cols>
    <col min="1" max="1" width="8.00390625" style="0" customWidth="1"/>
    <col min="2" max="2" width="6.00390625" style="0" customWidth="1"/>
    <col min="3" max="4" width="5.140625" style="0" customWidth="1"/>
    <col min="5" max="5" width="5.00390625" style="0" customWidth="1"/>
    <col min="6" max="6" width="6.00390625" style="0" customWidth="1"/>
    <col min="7" max="8" width="5.140625" style="0" customWidth="1"/>
    <col min="9" max="9" width="6.00390625" style="0" customWidth="1"/>
    <col min="10" max="10" width="5.00390625" style="0" customWidth="1"/>
    <col min="11" max="11" width="6.00390625" style="0" customWidth="1"/>
    <col min="12" max="13" width="5.140625" style="0" customWidth="1"/>
    <col min="14" max="14" width="6.00390625" style="0" customWidth="1"/>
    <col min="15" max="15" width="5.00390625" style="0" customWidth="1"/>
    <col min="16" max="16" width="6.00390625" style="0" customWidth="1"/>
    <col min="17" max="18" width="5.140625" style="0" customWidth="1"/>
    <col min="19" max="19" width="6.00390625" style="0" customWidth="1"/>
    <col min="20" max="20" width="5.00390625" style="26" customWidth="1"/>
    <col min="22" max="22" width="6.57421875" style="25" hidden="1" customWidth="1"/>
    <col min="23" max="23" width="17.7109375" style="0" customWidth="1"/>
    <col min="28" max="28" width="17.140625" style="0" customWidth="1"/>
    <col min="29" max="29" width="22.00390625" style="0" hidden="1" customWidth="1"/>
    <col min="30" max="32" width="11.421875" style="0" hidden="1" customWidth="1"/>
    <col min="33" max="33" width="0.71875" style="0" customWidth="1"/>
  </cols>
  <sheetData>
    <row r="1" spans="1:37" ht="13.5" thickBo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2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2"/>
      <c r="AJ1" s="2"/>
      <c r="AK1" s="2"/>
    </row>
    <row r="2" spans="1:37" ht="19.5" thickBot="1">
      <c r="A2" s="340" t="s">
        <v>1085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  <c r="V2" s="24" t="s">
        <v>36</v>
      </c>
      <c r="W2" s="1"/>
      <c r="X2" s="309" t="s">
        <v>1181</v>
      </c>
      <c r="Y2" s="304"/>
      <c r="Z2" s="304"/>
      <c r="AA2" s="304"/>
      <c r="AB2" s="298"/>
      <c r="AC2" s="19"/>
      <c r="AD2" s="19"/>
      <c r="AE2" s="19"/>
      <c r="AF2" s="20"/>
      <c r="AG2" s="1"/>
      <c r="AH2" s="2"/>
      <c r="AI2" s="2"/>
      <c r="AJ2" s="2"/>
      <c r="AK2" s="2"/>
    </row>
    <row r="3" spans="1:37" ht="16.5" thickBot="1">
      <c r="A3" s="332" t="s">
        <v>17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24"/>
      <c r="W3" s="1"/>
      <c r="X3" s="294"/>
      <c r="Y3" s="329"/>
      <c r="Z3" s="329"/>
      <c r="AA3" s="329"/>
      <c r="AB3" s="330"/>
      <c r="AC3" s="1"/>
      <c r="AD3" s="1"/>
      <c r="AE3" s="1"/>
      <c r="AF3" s="1"/>
      <c r="AG3" s="1"/>
      <c r="AH3" s="2"/>
      <c r="AI3" s="2"/>
      <c r="AJ3" s="2"/>
      <c r="AK3" s="2"/>
    </row>
    <row r="4" spans="1:37" ht="16.5" thickBot="1">
      <c r="A4" s="349" t="s">
        <v>9</v>
      </c>
      <c r="B4" s="350"/>
      <c r="C4" s="231" t="s">
        <v>6</v>
      </c>
      <c r="D4" s="334" t="s">
        <v>11</v>
      </c>
      <c r="E4" s="335"/>
      <c r="F4" s="335"/>
      <c r="G4" s="335"/>
      <c r="H4" s="335"/>
      <c r="I4" s="335"/>
      <c r="J4" s="336"/>
      <c r="K4" s="3"/>
      <c r="L4" s="334" t="s">
        <v>13</v>
      </c>
      <c r="M4" s="343"/>
      <c r="N4" s="344"/>
      <c r="O4" s="345" t="s">
        <v>1185</v>
      </c>
      <c r="P4" s="346"/>
      <c r="Q4" s="346"/>
      <c r="R4" s="346"/>
      <c r="S4" s="346"/>
      <c r="T4" s="346"/>
      <c r="U4" s="347"/>
      <c r="V4" s="24"/>
      <c r="W4" s="272" t="s">
        <v>1082</v>
      </c>
      <c r="X4" s="299"/>
      <c r="Y4" s="300"/>
      <c r="Z4" s="300"/>
      <c r="AA4" s="300"/>
      <c r="AB4" s="300"/>
      <c r="AC4" s="21"/>
      <c r="AD4" s="21"/>
      <c r="AE4" s="21"/>
      <c r="AF4" s="22"/>
      <c r="AG4" s="1"/>
      <c r="AH4" s="2"/>
      <c r="AI4" s="2"/>
      <c r="AJ4" s="2"/>
      <c r="AK4" s="2"/>
    </row>
    <row r="5" spans="1:37" ht="16.5" thickBot="1">
      <c r="A5" s="4"/>
      <c r="B5" s="4"/>
      <c r="C5" s="227" t="s">
        <v>1</v>
      </c>
      <c r="D5" s="353" t="s">
        <v>10</v>
      </c>
      <c r="E5" s="354"/>
      <c r="F5" s="354"/>
      <c r="G5" s="354"/>
      <c r="H5" s="354"/>
      <c r="I5" s="354"/>
      <c r="J5" s="355"/>
      <c r="K5" s="5"/>
      <c r="L5" s="334" t="s">
        <v>14</v>
      </c>
      <c r="M5" s="343"/>
      <c r="N5" s="344"/>
      <c r="O5" s="348">
        <v>44997</v>
      </c>
      <c r="P5" s="346"/>
      <c r="Q5" s="346"/>
      <c r="R5" s="346"/>
      <c r="S5" s="346"/>
      <c r="T5" s="346"/>
      <c r="U5" s="347"/>
      <c r="V5" s="24"/>
      <c r="W5" s="305" t="s">
        <v>22</v>
      </c>
      <c r="X5" s="295"/>
      <c r="Y5" s="295"/>
      <c r="Z5" s="295"/>
      <c r="AA5" s="295"/>
      <c r="AB5" s="295"/>
      <c r="AC5" s="1"/>
      <c r="AD5" s="1"/>
      <c r="AE5" s="1"/>
      <c r="AF5" s="1"/>
      <c r="AG5" s="1"/>
      <c r="AH5" s="2"/>
      <c r="AI5" s="2"/>
      <c r="AJ5" s="2"/>
      <c r="AK5" s="2"/>
    </row>
    <row r="6" spans="1:37" ht="13.5" thickBot="1">
      <c r="A6" s="4"/>
      <c r="B6" s="4"/>
      <c r="C6" s="228" t="s">
        <v>1083</v>
      </c>
      <c r="D6" s="337" t="s">
        <v>12</v>
      </c>
      <c r="E6" s="338"/>
      <c r="F6" s="338"/>
      <c r="G6" s="338"/>
      <c r="H6" s="338"/>
      <c r="I6" s="338"/>
      <c r="J6" s="339"/>
      <c r="K6" s="5"/>
      <c r="L6" s="334" t="s">
        <v>37</v>
      </c>
      <c r="M6" s="335"/>
      <c r="N6" s="335"/>
      <c r="O6" s="336"/>
      <c r="P6" s="356" t="s">
        <v>1186</v>
      </c>
      <c r="Q6" s="357"/>
      <c r="R6" s="357"/>
      <c r="S6" s="357"/>
      <c r="T6" s="357"/>
      <c r="U6" s="358"/>
      <c r="V6" s="24"/>
      <c r="W6" s="306"/>
      <c r="X6" s="301"/>
      <c r="Y6" s="302"/>
      <c r="Z6" s="302"/>
      <c r="AA6" s="302"/>
      <c r="AB6" s="303"/>
      <c r="AC6" s="1"/>
      <c r="AD6" s="1"/>
      <c r="AE6" s="1"/>
      <c r="AF6" s="1"/>
      <c r="AG6" s="1"/>
      <c r="AH6" s="2"/>
      <c r="AI6" s="2"/>
      <c r="AJ6" s="2"/>
      <c r="AK6" s="2"/>
    </row>
    <row r="7" spans="1:37" ht="15" customHeight="1" thickBot="1">
      <c r="A7" s="1"/>
      <c r="B7" s="1"/>
      <c r="C7" s="1"/>
      <c r="D7" s="1"/>
      <c r="E7" s="1"/>
      <c r="F7" s="366"/>
      <c r="G7" s="366"/>
      <c r="H7" s="1"/>
      <c r="I7" s="1"/>
      <c r="J7" s="365"/>
      <c r="K7" s="365"/>
      <c r="L7" s="365"/>
      <c r="M7" s="1"/>
      <c r="N7" s="1"/>
      <c r="O7" s="1"/>
      <c r="P7" s="361" t="s">
        <v>1180</v>
      </c>
      <c r="Q7" s="362"/>
      <c r="R7" s="362"/>
      <c r="S7" s="362"/>
      <c r="T7" s="362"/>
      <c r="U7" s="351" t="s">
        <v>1168</v>
      </c>
      <c r="V7" s="24"/>
      <c r="W7" s="237" t="s">
        <v>21</v>
      </c>
      <c r="X7" s="296"/>
      <c r="Y7" s="297"/>
      <c r="Z7" s="297"/>
      <c r="AA7" s="297"/>
      <c r="AB7" s="297"/>
      <c r="AC7" s="1"/>
      <c r="AD7" s="1"/>
      <c r="AE7" s="1"/>
      <c r="AF7" s="1"/>
      <c r="AG7" s="1"/>
      <c r="AH7" s="2"/>
      <c r="AI7" s="2"/>
      <c r="AJ7" s="2"/>
      <c r="AK7" s="2"/>
    </row>
    <row r="8" spans="1:37" ht="16.5" customHeight="1" thickBot="1">
      <c r="A8" s="6" t="s">
        <v>5</v>
      </c>
      <c r="B8" s="232" t="s">
        <v>6</v>
      </c>
      <c r="C8" s="359" t="s">
        <v>7</v>
      </c>
      <c r="D8" s="360"/>
      <c r="E8" s="233" t="s">
        <v>8</v>
      </c>
      <c r="F8" s="5"/>
      <c r="G8" s="5"/>
      <c r="H8" s="5"/>
      <c r="I8" s="230" t="s">
        <v>1071</v>
      </c>
      <c r="J8" s="367" t="s">
        <v>1084</v>
      </c>
      <c r="K8" s="368"/>
      <c r="L8" s="368"/>
      <c r="M8" s="369">
        <f ca="1">TODAY()</f>
        <v>45302</v>
      </c>
      <c r="N8" s="369"/>
      <c r="O8" s="370"/>
      <c r="P8" s="363"/>
      <c r="Q8" s="364"/>
      <c r="R8" s="364"/>
      <c r="S8" s="364"/>
      <c r="T8" s="364"/>
      <c r="U8" s="352"/>
      <c r="V8" s="24"/>
      <c r="W8" s="307"/>
      <c r="X8" s="296"/>
      <c r="Y8" s="296"/>
      <c r="Z8" s="296"/>
      <c r="AA8" s="296"/>
      <c r="AB8" s="296"/>
      <c r="AC8" s="1"/>
      <c r="AD8" s="1"/>
      <c r="AE8" s="1"/>
      <c r="AF8" s="1"/>
      <c r="AG8" s="1"/>
      <c r="AH8" s="2"/>
      <c r="AI8" s="2"/>
      <c r="AJ8" s="2"/>
      <c r="AK8" s="2"/>
    </row>
    <row r="9" spans="1:37" ht="19.5" customHeight="1" thickBot="1">
      <c r="A9" s="376" t="s">
        <v>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236"/>
      <c r="Q9" s="236"/>
      <c r="R9" s="236"/>
      <c r="S9" s="236"/>
      <c r="T9" s="236"/>
      <c r="U9" s="273" t="s">
        <v>1169</v>
      </c>
      <c r="V9" s="24"/>
      <c r="W9" s="308"/>
      <c r="X9" s="296"/>
      <c r="Y9" s="297"/>
      <c r="Z9" s="297"/>
      <c r="AA9" s="297"/>
      <c r="AB9" s="297"/>
      <c r="AC9" s="1"/>
      <c r="AD9" s="1"/>
      <c r="AE9" s="1"/>
      <c r="AF9" s="1"/>
      <c r="AG9" s="1"/>
      <c r="AH9" s="2"/>
      <c r="AI9" s="2"/>
      <c r="AJ9" s="2"/>
      <c r="AK9" s="2"/>
    </row>
    <row r="10" spans="1:37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80"/>
      <c r="S10" s="380"/>
      <c r="T10" s="380"/>
      <c r="U10" s="1"/>
      <c r="V10" s="24"/>
      <c r="W10" s="378"/>
      <c r="X10" s="381"/>
      <c r="Y10" s="382"/>
      <c r="Z10" s="382"/>
      <c r="AA10" s="382"/>
      <c r="AB10" s="383"/>
      <c r="AC10" s="1"/>
      <c r="AD10" s="1"/>
      <c r="AE10" s="1"/>
      <c r="AF10" s="1"/>
      <c r="AG10" s="1"/>
      <c r="AH10" s="2"/>
      <c r="AI10" s="2"/>
      <c r="AJ10" s="2"/>
      <c r="AK10" s="2"/>
    </row>
    <row r="11" spans="1:37" ht="16.5" thickBot="1">
      <c r="A11" s="32" t="s">
        <v>0</v>
      </c>
      <c r="B11" s="28" t="s">
        <v>6</v>
      </c>
      <c r="C11" s="8" t="s">
        <v>1</v>
      </c>
      <c r="D11" s="8" t="s">
        <v>1</v>
      </c>
      <c r="E11" s="234" t="s">
        <v>2</v>
      </c>
      <c r="F11" s="28" t="s">
        <v>6</v>
      </c>
      <c r="G11" s="8" t="s">
        <v>1</v>
      </c>
      <c r="H11" s="8" t="s">
        <v>1</v>
      </c>
      <c r="I11" s="229" t="s">
        <v>1071</v>
      </c>
      <c r="J11" s="234" t="s">
        <v>2</v>
      </c>
      <c r="K11" s="28" t="s">
        <v>6</v>
      </c>
      <c r="L11" s="8" t="s">
        <v>1</v>
      </c>
      <c r="M11" s="8" t="s">
        <v>1</v>
      </c>
      <c r="N11" s="229" t="s">
        <v>1071</v>
      </c>
      <c r="O11" s="234" t="s">
        <v>2</v>
      </c>
      <c r="P11" s="28" t="s">
        <v>6</v>
      </c>
      <c r="Q11" s="8" t="s">
        <v>1</v>
      </c>
      <c r="R11" s="8" t="s">
        <v>1</v>
      </c>
      <c r="S11" s="229" t="s">
        <v>1071</v>
      </c>
      <c r="T11" s="235" t="s">
        <v>2</v>
      </c>
      <c r="U11" s="245" t="s">
        <v>4</v>
      </c>
      <c r="V11" s="24"/>
      <c r="W11" s="379"/>
      <c r="X11" s="371" t="s">
        <v>20</v>
      </c>
      <c r="Y11" s="372"/>
      <c r="Z11" s="372"/>
      <c r="AA11" s="372"/>
      <c r="AB11" s="373"/>
      <c r="AC11" s="1"/>
      <c r="AD11" s="1"/>
      <c r="AE11" s="1"/>
      <c r="AF11" s="1"/>
      <c r="AG11" s="1"/>
      <c r="AH11" s="2"/>
      <c r="AI11" s="2"/>
      <c r="AJ11" s="2"/>
      <c r="AK11" s="2"/>
    </row>
    <row r="12" spans="1:37" ht="8.25" customHeight="1" thickBot="1">
      <c r="A12" s="37"/>
      <c r="B12" s="37"/>
      <c r="C12" s="37"/>
      <c r="D12" s="37"/>
      <c r="E12" s="37"/>
      <c r="F12" s="37"/>
      <c r="G12" s="214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15"/>
      <c r="U12" s="216"/>
      <c r="V12" s="21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</row>
    <row r="13" spans="1:37" ht="16.5" customHeight="1" thickBot="1">
      <c r="A13" s="46"/>
      <c r="B13" s="28">
        <f aca="true" t="shared" si="0" ref="B13:B48">IF($A13="","",IF(C13="","0",IF(C13&gt;D13,"1",IF(C13=D13,"Err","0"))))</f>
      </c>
      <c r="C13" s="9"/>
      <c r="D13" s="9"/>
      <c r="E13" s="29">
        <f aca="true" t="shared" si="1" ref="E13:E48">IF(A13="","",C13-D13)</f>
      </c>
      <c r="F13" s="28">
        <f aca="true" t="shared" si="2" ref="F13:F48">IF($A13="","",IF(G13="","0",IF(G13&gt;H13,"1",IF(G13=H13,"Err","0"))))</f>
      </c>
      <c r="G13" s="9"/>
      <c r="H13" s="9"/>
      <c r="I13" s="30">
        <f aca="true" t="shared" si="3" ref="I13:I48">IF($A13="","",B13+F13)</f>
      </c>
      <c r="J13" s="29">
        <f aca="true" t="shared" si="4" ref="J13:J48">IF(A13="","",E13+G13-H13)</f>
      </c>
      <c r="K13" s="28">
        <f aca="true" t="shared" si="5" ref="K13:K48">IF($A13="","",IF(L13="","0",IF(L13&gt;M13,"1",IF(L13=M13,"Err","0"))))</f>
      </c>
      <c r="L13" s="9"/>
      <c r="M13" s="9"/>
      <c r="N13" s="30">
        <f aca="true" t="shared" si="6" ref="N13:N48">IF(A13="","",I13+K13)</f>
      </c>
      <c r="O13" s="29">
        <f aca="true" t="shared" si="7" ref="O13:O48">IF(A13="","",J13+L13-M13)</f>
      </c>
      <c r="P13" s="28">
        <f aca="true" t="shared" si="8" ref="P13:P48">IF($A13="","",IF(Q13="","0",IF(Q13&gt;R13,"1",IF(Q13=R13,"Err","0"))))</f>
      </c>
      <c r="Q13" s="9"/>
      <c r="R13" s="9"/>
      <c r="S13" s="210">
        <f aca="true" t="shared" si="9" ref="S13:S48">IF(A13="","",N13+P13)</f>
      </c>
      <c r="T13" s="211">
        <f aca="true" t="shared" si="10" ref="T13:T48">IF(A13="","",O13+Q13-R13)</f>
      </c>
      <c r="U13" s="31"/>
      <c r="V13" s="27">
        <f aca="true" t="shared" si="11" ref="V13:V44">IF(A13="",-1000,T13)</f>
        <v>-1000</v>
      </c>
      <c r="W13" s="238"/>
      <c r="X13" s="374" t="s">
        <v>15</v>
      </c>
      <c r="Y13" s="375"/>
      <c r="Z13" s="375"/>
      <c r="AA13" s="375"/>
      <c r="AB13" s="375"/>
      <c r="AC13" s="19"/>
      <c r="AD13" s="19"/>
      <c r="AE13" s="19"/>
      <c r="AF13" s="19"/>
      <c r="AG13" s="20"/>
      <c r="AH13" s="2"/>
      <c r="AI13" s="2"/>
      <c r="AJ13" s="2"/>
      <c r="AK13" s="2"/>
    </row>
    <row r="14" spans="1:37" ht="16.5" customHeight="1" thickBot="1">
      <c r="A14" s="46"/>
      <c r="B14" s="28">
        <f t="shared" si="0"/>
      </c>
      <c r="C14" s="9"/>
      <c r="D14" s="9"/>
      <c r="E14" s="29">
        <f t="shared" si="1"/>
      </c>
      <c r="F14" s="28">
        <f t="shared" si="2"/>
      </c>
      <c r="G14" s="9"/>
      <c r="H14" s="9"/>
      <c r="I14" s="30">
        <f t="shared" si="3"/>
      </c>
      <c r="J14" s="29">
        <f t="shared" si="4"/>
      </c>
      <c r="K14" s="28">
        <f t="shared" si="5"/>
      </c>
      <c r="L14" s="9"/>
      <c r="M14" s="9"/>
      <c r="N14" s="30">
        <f t="shared" si="6"/>
      </c>
      <c r="O14" s="29">
        <f t="shared" si="7"/>
      </c>
      <c r="P14" s="28">
        <f t="shared" si="8"/>
      </c>
      <c r="Q14" s="9"/>
      <c r="R14" s="9"/>
      <c r="S14" s="210">
        <f t="shared" si="9"/>
      </c>
      <c r="T14" s="211">
        <f t="shared" si="10"/>
      </c>
      <c r="U14" s="31"/>
      <c r="V14" s="27">
        <f t="shared" si="11"/>
        <v>-1000</v>
      </c>
      <c r="W14" s="239"/>
      <c r="X14" s="23"/>
      <c r="Y14" s="10"/>
      <c r="Z14" s="10"/>
      <c r="AA14" s="10"/>
      <c r="AB14" s="10"/>
      <c r="AC14" s="10"/>
      <c r="AD14" s="10"/>
      <c r="AE14" s="10"/>
      <c r="AF14" s="10"/>
      <c r="AG14" s="11"/>
      <c r="AH14" s="2"/>
      <c r="AI14" s="2"/>
      <c r="AJ14" s="2"/>
      <c r="AK14" s="2"/>
    </row>
    <row r="15" spans="1:37" ht="16.5" customHeight="1" thickBot="1">
      <c r="A15" s="46"/>
      <c r="B15" s="28">
        <f t="shared" si="0"/>
      </c>
      <c r="C15" s="9"/>
      <c r="D15" s="9"/>
      <c r="E15" s="29">
        <f t="shared" si="1"/>
      </c>
      <c r="F15" s="28">
        <f t="shared" si="2"/>
      </c>
      <c r="G15" s="9"/>
      <c r="H15" s="9"/>
      <c r="I15" s="30">
        <f t="shared" si="3"/>
      </c>
      <c r="J15" s="29">
        <f t="shared" si="4"/>
      </c>
      <c r="K15" s="28">
        <f t="shared" si="5"/>
      </c>
      <c r="L15" s="9"/>
      <c r="M15" s="9"/>
      <c r="N15" s="30">
        <f t="shared" si="6"/>
      </c>
      <c r="O15" s="29">
        <f t="shared" si="7"/>
      </c>
      <c r="P15" s="28">
        <f t="shared" si="8"/>
      </c>
      <c r="Q15" s="9"/>
      <c r="R15" s="9"/>
      <c r="S15" s="210">
        <f t="shared" si="9"/>
      </c>
      <c r="T15" s="211">
        <f t="shared" si="10"/>
      </c>
      <c r="U15" s="31"/>
      <c r="V15" s="27">
        <f t="shared" si="11"/>
        <v>-1000</v>
      </c>
      <c r="W15" s="38"/>
      <c r="X15" s="34">
        <v>1</v>
      </c>
      <c r="Y15" s="33">
        <v>0</v>
      </c>
      <c r="Z15" s="35">
        <v>2</v>
      </c>
      <c r="AA15" s="33">
        <v>0</v>
      </c>
      <c r="AB15" s="14"/>
      <c r="AC15" s="14"/>
      <c r="AD15" s="13"/>
      <c r="AE15" s="14"/>
      <c r="AF15" s="13"/>
      <c r="AG15" s="15"/>
      <c r="AH15" s="2"/>
      <c r="AI15" s="2"/>
      <c r="AJ15" s="2"/>
      <c r="AK15" s="2"/>
    </row>
    <row r="16" spans="1:37" ht="16.5" customHeight="1" thickBot="1">
      <c r="A16" s="46"/>
      <c r="B16" s="28">
        <f t="shared" si="0"/>
      </c>
      <c r="C16" s="9"/>
      <c r="D16" s="9"/>
      <c r="E16" s="29">
        <f t="shared" si="1"/>
      </c>
      <c r="F16" s="28">
        <f t="shared" si="2"/>
      </c>
      <c r="G16" s="9"/>
      <c r="H16" s="9"/>
      <c r="I16" s="30">
        <f t="shared" si="3"/>
      </c>
      <c r="J16" s="29">
        <f t="shared" si="4"/>
      </c>
      <c r="K16" s="28">
        <f t="shared" si="5"/>
      </c>
      <c r="L16" s="9"/>
      <c r="M16" s="9"/>
      <c r="N16" s="30">
        <f t="shared" si="6"/>
      </c>
      <c r="O16" s="29">
        <f t="shared" si="7"/>
      </c>
      <c r="P16" s="28">
        <f t="shared" si="8"/>
      </c>
      <c r="Q16" s="9"/>
      <c r="R16" s="9"/>
      <c r="S16" s="210">
        <f t="shared" si="9"/>
      </c>
      <c r="T16" s="211">
        <f t="shared" si="10"/>
      </c>
      <c r="U16" s="31"/>
      <c r="V16" s="27">
        <f t="shared" si="11"/>
        <v>-1000</v>
      </c>
      <c r="W16" s="39"/>
      <c r="X16" s="12"/>
      <c r="Y16" s="14"/>
      <c r="Z16" s="14"/>
      <c r="AA16" s="14"/>
      <c r="AB16" s="14"/>
      <c r="AC16" s="14"/>
      <c r="AD16" s="14"/>
      <c r="AE16" s="14"/>
      <c r="AF16" s="14"/>
      <c r="AG16" s="15"/>
      <c r="AH16" s="2"/>
      <c r="AI16" s="2"/>
      <c r="AJ16" s="2"/>
      <c r="AK16" s="2"/>
    </row>
    <row r="17" spans="1:37" ht="16.5" customHeight="1" thickBot="1">
      <c r="A17" s="46"/>
      <c r="B17" s="28">
        <f t="shared" si="0"/>
      </c>
      <c r="C17" s="9"/>
      <c r="D17" s="9"/>
      <c r="E17" s="29">
        <f t="shared" si="1"/>
      </c>
      <c r="F17" s="28">
        <f t="shared" si="2"/>
      </c>
      <c r="G17" s="9"/>
      <c r="H17" s="9"/>
      <c r="I17" s="30">
        <f t="shared" si="3"/>
      </c>
      <c r="J17" s="29">
        <f t="shared" si="4"/>
      </c>
      <c r="K17" s="28">
        <f t="shared" si="5"/>
      </c>
      <c r="L17" s="9"/>
      <c r="M17" s="9"/>
      <c r="N17" s="30">
        <f t="shared" si="6"/>
      </c>
      <c r="O17" s="29">
        <f t="shared" si="7"/>
      </c>
      <c r="P17" s="28">
        <f t="shared" si="8"/>
      </c>
      <c r="Q17" s="9"/>
      <c r="R17" s="9"/>
      <c r="S17" s="210">
        <f t="shared" si="9"/>
      </c>
      <c r="T17" s="211">
        <f t="shared" si="10"/>
      </c>
      <c r="U17" s="31"/>
      <c r="V17" s="27">
        <f t="shared" si="11"/>
        <v>-1000</v>
      </c>
      <c r="W17" s="240"/>
      <c r="X17" s="34">
        <v>3</v>
      </c>
      <c r="Y17" s="33">
        <v>0</v>
      </c>
      <c r="Z17" s="35">
        <v>4</v>
      </c>
      <c r="AA17" s="33">
        <v>0</v>
      </c>
      <c r="AB17" s="14"/>
      <c r="AC17" s="14"/>
      <c r="AD17" s="13"/>
      <c r="AE17" s="14"/>
      <c r="AF17" s="13"/>
      <c r="AG17" s="15"/>
      <c r="AH17" s="2"/>
      <c r="AI17" s="2"/>
      <c r="AJ17" s="2"/>
      <c r="AK17" s="2"/>
    </row>
    <row r="18" spans="1:37" ht="16.5" customHeight="1" thickBot="1">
      <c r="A18" s="46"/>
      <c r="B18" s="28">
        <f t="shared" si="0"/>
      </c>
      <c r="C18" s="9"/>
      <c r="D18" s="9"/>
      <c r="E18" s="29">
        <f t="shared" si="1"/>
      </c>
      <c r="F18" s="28">
        <f t="shared" si="2"/>
      </c>
      <c r="G18" s="9"/>
      <c r="H18" s="9"/>
      <c r="I18" s="30">
        <f t="shared" si="3"/>
      </c>
      <c r="J18" s="29">
        <f t="shared" si="4"/>
      </c>
      <c r="K18" s="28">
        <f t="shared" si="5"/>
      </c>
      <c r="L18" s="9"/>
      <c r="M18" s="9"/>
      <c r="N18" s="30">
        <f t="shared" si="6"/>
      </c>
      <c r="O18" s="29">
        <f t="shared" si="7"/>
      </c>
      <c r="P18" s="28">
        <f t="shared" si="8"/>
      </c>
      <c r="Q18" s="9"/>
      <c r="R18" s="9"/>
      <c r="S18" s="210">
        <f t="shared" si="9"/>
      </c>
      <c r="T18" s="211">
        <f t="shared" si="10"/>
      </c>
      <c r="U18" s="31"/>
      <c r="V18" s="27">
        <f t="shared" si="11"/>
        <v>-1000</v>
      </c>
      <c r="W18" s="239"/>
      <c r="X18" s="12"/>
      <c r="Y18" s="14"/>
      <c r="Z18" s="14"/>
      <c r="AA18" s="14"/>
      <c r="AB18" s="14"/>
      <c r="AC18" s="14"/>
      <c r="AD18" s="14"/>
      <c r="AE18" s="14"/>
      <c r="AF18" s="14"/>
      <c r="AG18" s="15"/>
      <c r="AH18" s="2"/>
      <c r="AI18" s="2"/>
      <c r="AJ18" s="2"/>
      <c r="AK18" s="2"/>
    </row>
    <row r="19" spans="1:37" ht="16.5" customHeight="1" thickBot="1">
      <c r="A19" s="46"/>
      <c r="B19" s="28">
        <f t="shared" si="0"/>
      </c>
      <c r="C19" s="9"/>
      <c r="D19" s="9"/>
      <c r="E19" s="29">
        <f t="shared" si="1"/>
      </c>
      <c r="F19" s="28">
        <f t="shared" si="2"/>
      </c>
      <c r="G19" s="9"/>
      <c r="H19" s="9"/>
      <c r="I19" s="30">
        <f t="shared" si="3"/>
      </c>
      <c r="J19" s="29">
        <f t="shared" si="4"/>
      </c>
      <c r="K19" s="28">
        <f t="shared" si="5"/>
      </c>
      <c r="L19" s="9"/>
      <c r="M19" s="9"/>
      <c r="N19" s="30">
        <f t="shared" si="6"/>
      </c>
      <c r="O19" s="29">
        <f t="shared" si="7"/>
      </c>
      <c r="P19" s="28">
        <f t="shared" si="8"/>
      </c>
      <c r="Q19" s="9"/>
      <c r="R19" s="9"/>
      <c r="S19" s="210">
        <f t="shared" si="9"/>
      </c>
      <c r="T19" s="211">
        <f t="shared" si="10"/>
      </c>
      <c r="U19" s="31"/>
      <c r="V19" s="27">
        <f t="shared" si="11"/>
        <v>-1000</v>
      </c>
      <c r="W19" s="38"/>
      <c r="X19" s="374" t="s">
        <v>16</v>
      </c>
      <c r="Y19" s="375"/>
      <c r="Z19" s="375"/>
      <c r="AA19" s="375"/>
      <c r="AB19" s="375"/>
      <c r="AC19" s="19"/>
      <c r="AD19" s="19"/>
      <c r="AE19" s="19"/>
      <c r="AF19" s="19"/>
      <c r="AG19" s="20"/>
      <c r="AH19" s="2"/>
      <c r="AI19" s="2"/>
      <c r="AJ19" s="2"/>
      <c r="AK19" s="2"/>
    </row>
    <row r="20" spans="1:37" ht="16.5" customHeight="1" thickBot="1">
      <c r="A20" s="46"/>
      <c r="B20" s="28">
        <f t="shared" si="0"/>
      </c>
      <c r="C20" s="9"/>
      <c r="D20" s="9"/>
      <c r="E20" s="29">
        <f t="shared" si="1"/>
      </c>
      <c r="F20" s="28">
        <f t="shared" si="2"/>
      </c>
      <c r="G20" s="9"/>
      <c r="H20" s="9"/>
      <c r="I20" s="30">
        <f t="shared" si="3"/>
      </c>
      <c r="J20" s="29">
        <f t="shared" si="4"/>
      </c>
      <c r="K20" s="28">
        <f t="shared" si="5"/>
      </c>
      <c r="L20" s="9"/>
      <c r="M20" s="9"/>
      <c r="N20" s="30">
        <f t="shared" si="6"/>
      </c>
      <c r="O20" s="29">
        <f t="shared" si="7"/>
      </c>
      <c r="P20" s="28">
        <f t="shared" si="8"/>
      </c>
      <c r="Q20" s="9"/>
      <c r="R20" s="9"/>
      <c r="S20" s="210">
        <f t="shared" si="9"/>
      </c>
      <c r="T20" s="211">
        <f t="shared" si="10"/>
      </c>
      <c r="U20" s="31"/>
      <c r="V20" s="27">
        <f t="shared" si="11"/>
        <v>-1000</v>
      </c>
      <c r="W20" s="39"/>
      <c r="X20" s="12"/>
      <c r="Y20" s="14"/>
      <c r="Z20" s="14"/>
      <c r="AA20" s="14"/>
      <c r="AB20" s="14"/>
      <c r="AC20" s="14"/>
      <c r="AD20" s="14"/>
      <c r="AE20" s="14"/>
      <c r="AF20" s="14"/>
      <c r="AG20" s="15"/>
      <c r="AH20" s="2"/>
      <c r="AI20" s="2"/>
      <c r="AJ20" s="2"/>
      <c r="AK20" s="2"/>
    </row>
    <row r="21" spans="1:37" ht="16.5" customHeight="1" thickBot="1">
      <c r="A21" s="46"/>
      <c r="B21" s="28">
        <f t="shared" si="0"/>
      </c>
      <c r="C21" s="9"/>
      <c r="D21" s="9"/>
      <c r="E21" s="29">
        <f t="shared" si="1"/>
      </c>
      <c r="F21" s="28">
        <f t="shared" si="2"/>
      </c>
      <c r="G21" s="9"/>
      <c r="H21" s="9"/>
      <c r="I21" s="30">
        <f t="shared" si="3"/>
      </c>
      <c r="J21" s="29">
        <f t="shared" si="4"/>
      </c>
      <c r="K21" s="28">
        <f t="shared" si="5"/>
      </c>
      <c r="L21" s="9"/>
      <c r="M21" s="9"/>
      <c r="N21" s="30">
        <f t="shared" si="6"/>
      </c>
      <c r="O21" s="29">
        <f t="shared" si="7"/>
      </c>
      <c r="P21" s="28">
        <f t="shared" si="8"/>
      </c>
      <c r="Q21" s="9"/>
      <c r="R21" s="9"/>
      <c r="S21" s="210">
        <f t="shared" si="9"/>
      </c>
      <c r="T21" s="211">
        <f t="shared" si="10"/>
      </c>
      <c r="U21" s="31"/>
      <c r="V21" s="27">
        <f t="shared" si="11"/>
        <v>-1000</v>
      </c>
      <c r="W21" s="241"/>
      <c r="X21" s="34">
        <v>1</v>
      </c>
      <c r="Y21" s="33">
        <v>0</v>
      </c>
      <c r="Z21" s="35">
        <v>2</v>
      </c>
      <c r="AA21" s="33">
        <v>0</v>
      </c>
      <c r="AB21" s="14"/>
      <c r="AC21" s="14"/>
      <c r="AD21" s="13"/>
      <c r="AE21" s="14"/>
      <c r="AF21" s="13"/>
      <c r="AG21" s="15"/>
      <c r="AH21" s="2"/>
      <c r="AI21" s="2"/>
      <c r="AJ21" s="2"/>
      <c r="AK21" s="2"/>
    </row>
    <row r="22" spans="1:37" ht="16.5" customHeight="1" thickBot="1">
      <c r="A22" s="46"/>
      <c r="B22" s="28">
        <f t="shared" si="0"/>
      </c>
      <c r="C22" s="9"/>
      <c r="D22" s="9"/>
      <c r="E22" s="29">
        <f t="shared" si="1"/>
      </c>
      <c r="F22" s="28">
        <f t="shared" si="2"/>
      </c>
      <c r="G22" s="9"/>
      <c r="H22" s="9"/>
      <c r="I22" s="30">
        <f t="shared" si="3"/>
      </c>
      <c r="J22" s="29">
        <f t="shared" si="4"/>
      </c>
      <c r="K22" s="28">
        <f t="shared" si="5"/>
      </c>
      <c r="L22" s="9"/>
      <c r="M22" s="9"/>
      <c r="N22" s="30">
        <f t="shared" si="6"/>
      </c>
      <c r="O22" s="29">
        <f t="shared" si="7"/>
      </c>
      <c r="P22" s="28">
        <f t="shared" si="8"/>
      </c>
      <c r="Q22" s="9"/>
      <c r="R22" s="9"/>
      <c r="S22" s="210">
        <f t="shared" si="9"/>
      </c>
      <c r="T22" s="211">
        <f t="shared" si="10"/>
      </c>
      <c r="U22" s="31"/>
      <c r="V22" s="27">
        <f t="shared" si="11"/>
        <v>-1000</v>
      </c>
      <c r="W22" s="239"/>
      <c r="X22" s="16"/>
      <c r="Y22" s="17"/>
      <c r="Z22" s="17"/>
      <c r="AA22" s="17"/>
      <c r="AB22" s="17"/>
      <c r="AC22" s="17"/>
      <c r="AD22" s="17"/>
      <c r="AE22" s="17"/>
      <c r="AF22" s="17"/>
      <c r="AG22" s="18"/>
      <c r="AH22" s="2"/>
      <c r="AI22" s="2"/>
      <c r="AJ22" s="2"/>
      <c r="AK22" s="2"/>
    </row>
    <row r="23" spans="1:37" ht="16.5" customHeight="1" thickBot="1">
      <c r="A23" s="46"/>
      <c r="B23" s="28">
        <f t="shared" si="0"/>
      </c>
      <c r="C23" s="9"/>
      <c r="D23" s="9"/>
      <c r="E23" s="29">
        <f t="shared" si="1"/>
      </c>
      <c r="F23" s="28">
        <f t="shared" si="2"/>
      </c>
      <c r="G23" s="9"/>
      <c r="H23" s="9"/>
      <c r="I23" s="30">
        <f t="shared" si="3"/>
      </c>
      <c r="J23" s="29">
        <f t="shared" si="4"/>
      </c>
      <c r="K23" s="28">
        <f t="shared" si="5"/>
      </c>
      <c r="L23" s="9"/>
      <c r="M23" s="9"/>
      <c r="N23" s="30">
        <f t="shared" si="6"/>
      </c>
      <c r="O23" s="29">
        <f t="shared" si="7"/>
      </c>
      <c r="P23" s="28">
        <f t="shared" si="8"/>
      </c>
      <c r="Q23" s="9"/>
      <c r="R23" s="9"/>
      <c r="S23" s="210">
        <f t="shared" si="9"/>
      </c>
      <c r="T23" s="211">
        <f t="shared" si="10"/>
      </c>
      <c r="U23" s="31"/>
      <c r="V23" s="27">
        <f t="shared" si="11"/>
        <v>-1000</v>
      </c>
      <c r="W23" s="40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2"/>
      <c r="AI23" s="2"/>
      <c r="AJ23" s="2"/>
      <c r="AK23" s="2"/>
    </row>
    <row r="24" spans="1:37" ht="16.5" customHeight="1" thickBot="1">
      <c r="A24" s="46"/>
      <c r="B24" s="28">
        <f t="shared" si="0"/>
      </c>
      <c r="C24" s="9"/>
      <c r="D24" s="9"/>
      <c r="E24" s="29">
        <f t="shared" si="1"/>
      </c>
      <c r="F24" s="28">
        <f t="shared" si="2"/>
      </c>
      <c r="G24" s="9"/>
      <c r="H24" s="9"/>
      <c r="I24" s="30">
        <f t="shared" si="3"/>
      </c>
      <c r="J24" s="29">
        <f t="shared" si="4"/>
      </c>
      <c r="K24" s="28">
        <f t="shared" si="5"/>
      </c>
      <c r="L24" s="9"/>
      <c r="M24" s="9"/>
      <c r="N24" s="30">
        <f t="shared" si="6"/>
      </c>
      <c r="O24" s="29">
        <f t="shared" si="7"/>
      </c>
      <c r="P24" s="28">
        <f t="shared" si="8"/>
      </c>
      <c r="Q24" s="9"/>
      <c r="R24" s="9"/>
      <c r="S24" s="210">
        <f t="shared" si="9"/>
      </c>
      <c r="T24" s="211">
        <f t="shared" si="10"/>
      </c>
      <c r="U24" s="31"/>
      <c r="V24" s="27">
        <f t="shared" si="11"/>
        <v>-1000</v>
      </c>
      <c r="W24" s="41"/>
      <c r="X24" s="392" t="s">
        <v>18</v>
      </c>
      <c r="Y24" s="392"/>
      <c r="Z24" s="392"/>
      <c r="AA24" s="392"/>
      <c r="AB24" s="393"/>
      <c r="AC24" s="36"/>
      <c r="AD24" s="36"/>
      <c r="AE24" s="36"/>
      <c r="AF24" s="36"/>
      <c r="AG24" s="36"/>
      <c r="AH24" s="2"/>
      <c r="AI24" s="2"/>
      <c r="AJ24" s="2"/>
      <c r="AK24" s="2"/>
    </row>
    <row r="25" spans="1:37" ht="16.5" customHeight="1">
      <c r="A25" s="46"/>
      <c r="B25" s="28">
        <f t="shared" si="0"/>
      </c>
      <c r="C25" s="9"/>
      <c r="D25" s="9"/>
      <c r="E25" s="29">
        <f t="shared" si="1"/>
      </c>
      <c r="F25" s="28">
        <f t="shared" si="2"/>
      </c>
      <c r="G25" s="9"/>
      <c r="H25" s="9"/>
      <c r="I25" s="30">
        <f t="shared" si="3"/>
      </c>
      <c r="J25" s="29">
        <f t="shared" si="4"/>
      </c>
      <c r="K25" s="28">
        <f t="shared" si="5"/>
      </c>
      <c r="L25" s="9"/>
      <c r="M25" s="9"/>
      <c r="N25" s="30">
        <f t="shared" si="6"/>
      </c>
      <c r="O25" s="29">
        <f t="shared" si="7"/>
      </c>
      <c r="P25" s="28">
        <f t="shared" si="8"/>
      </c>
      <c r="Q25" s="9"/>
      <c r="R25" s="9"/>
      <c r="S25" s="210">
        <f t="shared" si="9"/>
      </c>
      <c r="T25" s="211">
        <f t="shared" si="10"/>
      </c>
      <c r="U25" s="31"/>
      <c r="V25" s="27">
        <f t="shared" si="11"/>
        <v>-1000</v>
      </c>
      <c r="W25" s="242"/>
      <c r="X25" s="384" t="s">
        <v>19</v>
      </c>
      <c r="Y25" s="385"/>
      <c r="Z25" s="385"/>
      <c r="AA25" s="385"/>
      <c r="AB25" s="386"/>
      <c r="AC25" s="36"/>
      <c r="AD25" s="36"/>
      <c r="AE25" s="36"/>
      <c r="AF25" s="36"/>
      <c r="AG25" s="36"/>
      <c r="AH25" s="2"/>
      <c r="AI25" s="2"/>
      <c r="AJ25" s="2"/>
      <c r="AK25" s="2"/>
    </row>
    <row r="26" spans="1:37" ht="16.5" customHeight="1" thickBot="1">
      <c r="A26" s="46"/>
      <c r="B26" s="28">
        <f t="shared" si="0"/>
      </c>
      <c r="C26" s="9"/>
      <c r="D26" s="9"/>
      <c r="E26" s="29">
        <f t="shared" si="1"/>
      </c>
      <c r="F26" s="28">
        <f t="shared" si="2"/>
      </c>
      <c r="G26" s="9"/>
      <c r="H26" s="9"/>
      <c r="I26" s="30">
        <f t="shared" si="3"/>
      </c>
      <c r="J26" s="29">
        <f t="shared" si="4"/>
      </c>
      <c r="K26" s="28">
        <f t="shared" si="5"/>
      </c>
      <c r="L26" s="9"/>
      <c r="M26" s="9"/>
      <c r="N26" s="30">
        <f t="shared" si="6"/>
      </c>
      <c r="O26" s="29">
        <f t="shared" si="7"/>
      </c>
      <c r="P26" s="28">
        <f t="shared" si="8"/>
      </c>
      <c r="Q26" s="9"/>
      <c r="R26" s="9"/>
      <c r="S26" s="210">
        <f t="shared" si="9"/>
      </c>
      <c r="T26" s="211">
        <f t="shared" si="10"/>
      </c>
      <c r="U26" s="31"/>
      <c r="V26" s="27">
        <f t="shared" si="11"/>
        <v>-1000</v>
      </c>
      <c r="W26" s="243"/>
      <c r="X26" s="387"/>
      <c r="Y26" s="388"/>
      <c r="Z26" s="388"/>
      <c r="AA26" s="388"/>
      <c r="AB26" s="389"/>
      <c r="AC26" s="36"/>
      <c r="AD26" s="36"/>
      <c r="AE26" s="36"/>
      <c r="AF26" s="36"/>
      <c r="AG26" s="36"/>
      <c r="AH26" s="2"/>
      <c r="AI26" s="2"/>
      <c r="AJ26" s="2"/>
      <c r="AK26" s="2"/>
    </row>
    <row r="27" spans="1:37" ht="16.5" customHeight="1">
      <c r="A27" s="46"/>
      <c r="B27" s="28">
        <f t="shared" si="0"/>
      </c>
      <c r="C27" s="9"/>
      <c r="D27" s="9"/>
      <c r="E27" s="29">
        <f t="shared" si="1"/>
      </c>
      <c r="F27" s="28">
        <f t="shared" si="2"/>
      </c>
      <c r="G27" s="9"/>
      <c r="H27" s="9"/>
      <c r="I27" s="30">
        <f t="shared" si="3"/>
      </c>
      <c r="J27" s="29">
        <f t="shared" si="4"/>
      </c>
      <c r="K27" s="28">
        <f t="shared" si="5"/>
      </c>
      <c r="L27" s="9"/>
      <c r="M27" s="9"/>
      <c r="N27" s="30">
        <f t="shared" si="6"/>
      </c>
      <c r="O27" s="29">
        <f t="shared" si="7"/>
      </c>
      <c r="P27" s="28">
        <f t="shared" si="8"/>
      </c>
      <c r="Q27" s="9"/>
      <c r="R27" s="9"/>
      <c r="S27" s="210">
        <f t="shared" si="9"/>
      </c>
      <c r="T27" s="211">
        <f t="shared" si="10"/>
      </c>
      <c r="U27" s="31"/>
      <c r="V27" s="27">
        <f t="shared" si="11"/>
        <v>-1000</v>
      </c>
      <c r="W27" s="40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2"/>
      <c r="AI27" s="2"/>
      <c r="AJ27" s="2"/>
      <c r="AK27" s="2"/>
    </row>
    <row r="28" spans="1:37" ht="16.5" customHeight="1" thickBot="1">
      <c r="A28" s="46"/>
      <c r="B28" s="28">
        <f t="shared" si="0"/>
      </c>
      <c r="C28" s="9"/>
      <c r="D28" s="9"/>
      <c r="E28" s="29">
        <f t="shared" si="1"/>
      </c>
      <c r="F28" s="28">
        <f t="shared" si="2"/>
      </c>
      <c r="G28" s="9"/>
      <c r="H28" s="9"/>
      <c r="I28" s="30">
        <f t="shared" si="3"/>
      </c>
      <c r="J28" s="29">
        <f t="shared" si="4"/>
      </c>
      <c r="K28" s="28">
        <f t="shared" si="5"/>
      </c>
      <c r="L28" s="9"/>
      <c r="M28" s="9"/>
      <c r="N28" s="30">
        <f t="shared" si="6"/>
      </c>
      <c r="O28" s="29">
        <f t="shared" si="7"/>
      </c>
      <c r="P28" s="28">
        <f t="shared" si="8"/>
      </c>
      <c r="Q28" s="9"/>
      <c r="R28" s="9"/>
      <c r="S28" s="210">
        <f t="shared" si="9"/>
      </c>
      <c r="T28" s="211">
        <f t="shared" si="10"/>
      </c>
      <c r="U28" s="31"/>
      <c r="V28" s="27">
        <f t="shared" si="11"/>
        <v>-1000</v>
      </c>
      <c r="W28" s="41"/>
      <c r="X28" s="390"/>
      <c r="Y28" s="391"/>
      <c r="Z28" s="391"/>
      <c r="AA28" s="391"/>
      <c r="AB28" s="391"/>
      <c r="AC28" s="36"/>
      <c r="AD28" s="36"/>
      <c r="AE28" s="36"/>
      <c r="AF28" s="36"/>
      <c r="AG28" s="36"/>
      <c r="AH28" s="2"/>
      <c r="AI28" s="2"/>
      <c r="AJ28" s="2"/>
      <c r="AK28" s="2"/>
    </row>
    <row r="29" spans="1:37" ht="16.5" customHeight="1">
      <c r="A29" s="46"/>
      <c r="B29" s="28">
        <f t="shared" si="0"/>
      </c>
      <c r="C29" s="9"/>
      <c r="D29" s="9"/>
      <c r="E29" s="29">
        <f t="shared" si="1"/>
      </c>
      <c r="F29" s="28">
        <f t="shared" si="2"/>
      </c>
      <c r="G29" s="9"/>
      <c r="H29" s="9"/>
      <c r="I29" s="30">
        <f t="shared" si="3"/>
      </c>
      <c r="J29" s="29">
        <f t="shared" si="4"/>
      </c>
      <c r="K29" s="28">
        <f t="shared" si="5"/>
      </c>
      <c r="L29" s="9"/>
      <c r="M29" s="9"/>
      <c r="N29" s="30">
        <f t="shared" si="6"/>
      </c>
      <c r="O29" s="29">
        <f t="shared" si="7"/>
      </c>
      <c r="P29" s="28">
        <f t="shared" si="8"/>
      </c>
      <c r="Q29" s="9"/>
      <c r="R29" s="9"/>
      <c r="S29" s="210">
        <f t="shared" si="9"/>
      </c>
      <c r="T29" s="211">
        <f t="shared" si="10"/>
      </c>
      <c r="U29" s="31"/>
      <c r="V29" s="27">
        <f t="shared" si="11"/>
        <v>-1000</v>
      </c>
      <c r="W29" s="242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2"/>
      <c r="AI29" s="2"/>
      <c r="AJ29" s="2"/>
      <c r="AK29" s="2"/>
    </row>
    <row r="30" spans="1:37" ht="16.5" customHeight="1" thickBot="1">
      <c r="A30" s="46"/>
      <c r="B30" s="28">
        <f t="shared" si="0"/>
      </c>
      <c r="C30" s="9"/>
      <c r="D30" s="9"/>
      <c r="E30" s="29">
        <f t="shared" si="1"/>
      </c>
      <c r="F30" s="28">
        <f t="shared" si="2"/>
      </c>
      <c r="G30" s="9"/>
      <c r="H30" s="9"/>
      <c r="I30" s="30">
        <f t="shared" si="3"/>
      </c>
      <c r="J30" s="29">
        <f t="shared" si="4"/>
      </c>
      <c r="K30" s="28">
        <f t="shared" si="5"/>
      </c>
      <c r="L30" s="9"/>
      <c r="M30" s="9"/>
      <c r="N30" s="30">
        <f t="shared" si="6"/>
      </c>
      <c r="O30" s="29">
        <f t="shared" si="7"/>
      </c>
      <c r="P30" s="28">
        <f t="shared" si="8"/>
      </c>
      <c r="Q30" s="9"/>
      <c r="R30" s="9"/>
      <c r="S30" s="210">
        <f t="shared" si="9"/>
      </c>
      <c r="T30" s="211">
        <f t="shared" si="10"/>
      </c>
      <c r="U30" s="31"/>
      <c r="V30" s="27">
        <f t="shared" si="11"/>
        <v>-1000</v>
      </c>
      <c r="W30" s="243"/>
      <c r="X30" s="36"/>
      <c r="Y30" s="36"/>
      <c r="Z30" s="244"/>
      <c r="AA30" s="36"/>
      <c r="AB30" s="36"/>
      <c r="AC30" s="36"/>
      <c r="AD30" s="36"/>
      <c r="AE30" s="36"/>
      <c r="AF30" s="36"/>
      <c r="AG30" s="36"/>
      <c r="AH30" s="2"/>
      <c r="AI30" s="2"/>
      <c r="AJ30" s="2"/>
      <c r="AK30" s="2"/>
    </row>
    <row r="31" spans="1:37" ht="16.5" customHeight="1">
      <c r="A31" s="46"/>
      <c r="B31" s="28">
        <f t="shared" si="0"/>
      </c>
      <c r="C31" s="9"/>
      <c r="D31" s="9"/>
      <c r="E31" s="29">
        <f t="shared" si="1"/>
      </c>
      <c r="F31" s="28">
        <f t="shared" si="2"/>
      </c>
      <c r="G31" s="9"/>
      <c r="H31" s="9"/>
      <c r="I31" s="30">
        <f t="shared" si="3"/>
      </c>
      <c r="J31" s="29">
        <f t="shared" si="4"/>
      </c>
      <c r="K31" s="28">
        <f t="shared" si="5"/>
      </c>
      <c r="L31" s="9"/>
      <c r="M31" s="9"/>
      <c r="N31" s="30">
        <f t="shared" si="6"/>
      </c>
      <c r="O31" s="29">
        <f t="shared" si="7"/>
      </c>
      <c r="P31" s="28">
        <f t="shared" si="8"/>
      </c>
      <c r="Q31" s="9"/>
      <c r="R31" s="9"/>
      <c r="S31" s="210">
        <f t="shared" si="9"/>
      </c>
      <c r="T31" s="211">
        <f t="shared" si="10"/>
      </c>
      <c r="U31" s="31"/>
      <c r="V31" s="27">
        <f t="shared" si="11"/>
        <v>-1000</v>
      </c>
      <c r="W31" s="40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2"/>
      <c r="AI31" s="2"/>
      <c r="AJ31" s="2"/>
      <c r="AK31" s="2"/>
    </row>
    <row r="32" spans="1:37" ht="16.5" customHeight="1" thickBot="1">
      <c r="A32" s="46"/>
      <c r="B32" s="28">
        <f t="shared" si="0"/>
      </c>
      <c r="C32" s="9"/>
      <c r="D32" s="9"/>
      <c r="E32" s="29">
        <f t="shared" si="1"/>
      </c>
      <c r="F32" s="28">
        <f t="shared" si="2"/>
      </c>
      <c r="G32" s="9"/>
      <c r="H32" s="9"/>
      <c r="I32" s="30">
        <f t="shared" si="3"/>
      </c>
      <c r="J32" s="29">
        <f t="shared" si="4"/>
      </c>
      <c r="K32" s="28">
        <f t="shared" si="5"/>
      </c>
      <c r="L32" s="9"/>
      <c r="M32" s="9"/>
      <c r="N32" s="30">
        <f t="shared" si="6"/>
      </c>
      <c r="O32" s="29">
        <f t="shared" si="7"/>
      </c>
      <c r="P32" s="28">
        <f t="shared" si="8"/>
      </c>
      <c r="Q32" s="9"/>
      <c r="R32" s="9"/>
      <c r="S32" s="210">
        <f t="shared" si="9"/>
      </c>
      <c r="T32" s="211">
        <f t="shared" si="10"/>
      </c>
      <c r="U32" s="31"/>
      <c r="V32" s="27">
        <f t="shared" si="11"/>
        <v>-1000</v>
      </c>
      <c r="W32" s="41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2"/>
      <c r="AI32" s="2"/>
      <c r="AJ32" s="2"/>
      <c r="AK32" s="2"/>
    </row>
    <row r="33" spans="1:37" ht="16.5" customHeight="1">
      <c r="A33" s="46"/>
      <c r="B33" s="28">
        <f t="shared" si="0"/>
      </c>
      <c r="C33" s="9"/>
      <c r="D33" s="9"/>
      <c r="E33" s="29">
        <f t="shared" si="1"/>
      </c>
      <c r="F33" s="28">
        <f t="shared" si="2"/>
      </c>
      <c r="G33" s="9"/>
      <c r="H33" s="9"/>
      <c r="I33" s="30">
        <f t="shared" si="3"/>
      </c>
      <c r="J33" s="29">
        <f t="shared" si="4"/>
      </c>
      <c r="K33" s="28">
        <f t="shared" si="5"/>
      </c>
      <c r="L33" s="9"/>
      <c r="M33" s="9"/>
      <c r="N33" s="30">
        <f t="shared" si="6"/>
      </c>
      <c r="O33" s="29">
        <f t="shared" si="7"/>
      </c>
      <c r="P33" s="28">
        <f t="shared" si="8"/>
      </c>
      <c r="Q33" s="9"/>
      <c r="R33" s="9"/>
      <c r="S33" s="210">
        <f t="shared" si="9"/>
      </c>
      <c r="T33" s="211">
        <f t="shared" si="10"/>
      </c>
      <c r="U33" s="31"/>
      <c r="V33" s="27">
        <f t="shared" si="11"/>
        <v>-1000</v>
      </c>
      <c r="W33" s="24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</row>
    <row r="34" spans="1:37" ht="16.5" customHeight="1" thickBot="1">
      <c r="A34" s="46"/>
      <c r="B34" s="28">
        <f t="shared" si="0"/>
      </c>
      <c r="C34" s="9"/>
      <c r="D34" s="9"/>
      <c r="E34" s="29">
        <f t="shared" si="1"/>
      </c>
      <c r="F34" s="28">
        <f t="shared" si="2"/>
      </c>
      <c r="G34" s="9"/>
      <c r="H34" s="9"/>
      <c r="I34" s="30">
        <f t="shared" si="3"/>
      </c>
      <c r="J34" s="29">
        <f t="shared" si="4"/>
      </c>
      <c r="K34" s="28">
        <f t="shared" si="5"/>
      </c>
      <c r="L34" s="9"/>
      <c r="M34" s="9"/>
      <c r="N34" s="30">
        <f t="shared" si="6"/>
      </c>
      <c r="O34" s="29">
        <f t="shared" si="7"/>
      </c>
      <c r="P34" s="28">
        <f t="shared" si="8"/>
      </c>
      <c r="Q34" s="9"/>
      <c r="R34" s="9"/>
      <c r="S34" s="210">
        <f t="shared" si="9"/>
      </c>
      <c r="T34" s="211">
        <f t="shared" si="10"/>
      </c>
      <c r="U34" s="31"/>
      <c r="V34" s="27">
        <f t="shared" si="11"/>
        <v>-1000</v>
      </c>
      <c r="W34" s="239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"/>
      <c r="AI34" s="2"/>
      <c r="AJ34" s="2"/>
      <c r="AK34" s="2"/>
    </row>
    <row r="35" spans="1:37" ht="16.5" customHeight="1">
      <c r="A35" s="46"/>
      <c r="B35" s="28">
        <f t="shared" si="0"/>
      </c>
      <c r="C35" s="9"/>
      <c r="D35" s="9"/>
      <c r="E35" s="29">
        <f t="shared" si="1"/>
      </c>
      <c r="F35" s="28">
        <f t="shared" si="2"/>
      </c>
      <c r="G35" s="9"/>
      <c r="H35" s="9"/>
      <c r="I35" s="30">
        <f t="shared" si="3"/>
      </c>
      <c r="J35" s="29">
        <f t="shared" si="4"/>
      </c>
      <c r="K35" s="28">
        <f t="shared" si="5"/>
      </c>
      <c r="L35" s="9"/>
      <c r="M35" s="9"/>
      <c r="N35" s="30">
        <f t="shared" si="6"/>
      </c>
      <c r="O35" s="29">
        <f t="shared" si="7"/>
      </c>
      <c r="P35" s="28">
        <f t="shared" si="8"/>
      </c>
      <c r="Q35" s="9"/>
      <c r="R35" s="9"/>
      <c r="S35" s="210">
        <f t="shared" si="9"/>
      </c>
      <c r="T35" s="211">
        <f t="shared" si="10"/>
      </c>
      <c r="U35" s="31"/>
      <c r="V35" s="27">
        <f t="shared" si="11"/>
        <v>-1000</v>
      </c>
      <c r="W35" s="38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</row>
    <row r="36" spans="1:37" ht="16.5" customHeight="1" thickBot="1">
      <c r="A36" s="46"/>
      <c r="B36" s="28">
        <f t="shared" si="0"/>
      </c>
      <c r="C36" s="9"/>
      <c r="D36" s="9"/>
      <c r="E36" s="29">
        <f t="shared" si="1"/>
      </c>
      <c r="F36" s="28">
        <f t="shared" si="2"/>
      </c>
      <c r="G36" s="9"/>
      <c r="H36" s="9"/>
      <c r="I36" s="30">
        <f t="shared" si="3"/>
      </c>
      <c r="J36" s="29">
        <f t="shared" si="4"/>
      </c>
      <c r="K36" s="28">
        <f t="shared" si="5"/>
      </c>
      <c r="L36" s="9"/>
      <c r="M36" s="9"/>
      <c r="N36" s="30">
        <f t="shared" si="6"/>
      </c>
      <c r="O36" s="29">
        <f t="shared" si="7"/>
      </c>
      <c r="P36" s="28">
        <f t="shared" si="8"/>
      </c>
      <c r="Q36" s="9"/>
      <c r="R36" s="9"/>
      <c r="S36" s="210">
        <f t="shared" si="9"/>
      </c>
      <c r="T36" s="211">
        <f t="shared" si="10"/>
      </c>
      <c r="U36" s="31"/>
      <c r="V36" s="27">
        <f t="shared" si="11"/>
        <v>-1000</v>
      </c>
      <c r="W36" s="39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"/>
      <c r="AI36" s="2"/>
      <c r="AJ36" s="2"/>
      <c r="AK36" s="2"/>
    </row>
    <row r="37" spans="1:37" ht="16.5" customHeight="1">
      <c r="A37" s="46"/>
      <c r="B37" s="28">
        <f t="shared" si="0"/>
      </c>
      <c r="C37" s="9"/>
      <c r="D37" s="9"/>
      <c r="E37" s="29">
        <f t="shared" si="1"/>
      </c>
      <c r="F37" s="28">
        <f t="shared" si="2"/>
      </c>
      <c r="G37" s="9"/>
      <c r="H37" s="9"/>
      <c r="I37" s="30">
        <f t="shared" si="3"/>
      </c>
      <c r="J37" s="29">
        <f t="shared" si="4"/>
      </c>
      <c r="K37" s="28">
        <f t="shared" si="5"/>
      </c>
      <c r="L37" s="9"/>
      <c r="M37" s="9"/>
      <c r="N37" s="30">
        <f t="shared" si="6"/>
      </c>
      <c r="O37" s="29">
        <f t="shared" si="7"/>
      </c>
      <c r="P37" s="28">
        <f t="shared" si="8"/>
      </c>
      <c r="Q37" s="9"/>
      <c r="R37" s="9"/>
      <c r="S37" s="210">
        <f t="shared" si="9"/>
      </c>
      <c r="T37" s="211">
        <f t="shared" si="10"/>
      </c>
      <c r="U37" s="31"/>
      <c r="V37" s="27">
        <f t="shared" si="11"/>
        <v>-1000</v>
      </c>
      <c r="W37" s="24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</row>
    <row r="38" spans="1:37" ht="16.5" customHeight="1" thickBot="1">
      <c r="A38" s="46"/>
      <c r="B38" s="28">
        <f t="shared" si="0"/>
      </c>
      <c r="C38" s="9"/>
      <c r="D38" s="9"/>
      <c r="E38" s="29">
        <f t="shared" si="1"/>
      </c>
      <c r="F38" s="28">
        <f t="shared" si="2"/>
      </c>
      <c r="G38" s="9"/>
      <c r="H38" s="9"/>
      <c r="I38" s="30">
        <f t="shared" si="3"/>
      </c>
      <c r="J38" s="29">
        <f t="shared" si="4"/>
      </c>
      <c r="K38" s="28">
        <f t="shared" si="5"/>
      </c>
      <c r="L38" s="9"/>
      <c r="M38" s="9"/>
      <c r="N38" s="30">
        <f t="shared" si="6"/>
      </c>
      <c r="O38" s="29">
        <f t="shared" si="7"/>
      </c>
      <c r="P38" s="28">
        <f t="shared" si="8"/>
      </c>
      <c r="Q38" s="9"/>
      <c r="R38" s="9"/>
      <c r="S38" s="210">
        <f t="shared" si="9"/>
      </c>
      <c r="T38" s="211">
        <f t="shared" si="10"/>
      </c>
      <c r="U38" s="31"/>
      <c r="V38" s="27">
        <f t="shared" si="11"/>
        <v>-1000</v>
      </c>
      <c r="W38" s="239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"/>
      <c r="AI38" s="2"/>
      <c r="AJ38" s="2"/>
      <c r="AK38" s="2"/>
    </row>
    <row r="39" spans="1:37" ht="16.5" customHeight="1">
      <c r="A39" s="46"/>
      <c r="B39" s="28">
        <f t="shared" si="0"/>
      </c>
      <c r="C39" s="9"/>
      <c r="D39" s="9"/>
      <c r="E39" s="29">
        <f t="shared" si="1"/>
      </c>
      <c r="F39" s="28">
        <f t="shared" si="2"/>
      </c>
      <c r="G39" s="9"/>
      <c r="H39" s="9"/>
      <c r="I39" s="30">
        <f t="shared" si="3"/>
      </c>
      <c r="J39" s="29">
        <f t="shared" si="4"/>
      </c>
      <c r="K39" s="28">
        <f t="shared" si="5"/>
      </c>
      <c r="L39" s="9"/>
      <c r="M39" s="9"/>
      <c r="N39" s="30">
        <f t="shared" si="6"/>
      </c>
      <c r="O39" s="29">
        <f t="shared" si="7"/>
      </c>
      <c r="P39" s="28">
        <f t="shared" si="8"/>
      </c>
      <c r="Q39" s="9"/>
      <c r="R39" s="9"/>
      <c r="S39" s="210">
        <f t="shared" si="9"/>
      </c>
      <c r="T39" s="211">
        <f t="shared" si="10"/>
      </c>
      <c r="U39" s="31"/>
      <c r="V39" s="27">
        <f t="shared" si="11"/>
        <v>-1000</v>
      </c>
      <c r="W39" s="3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</row>
    <row r="40" spans="1:37" ht="16.5" customHeight="1" thickBot="1">
      <c r="A40" s="46"/>
      <c r="B40" s="28">
        <f t="shared" si="0"/>
      </c>
      <c r="C40" s="9"/>
      <c r="D40" s="9"/>
      <c r="E40" s="29">
        <f t="shared" si="1"/>
      </c>
      <c r="F40" s="28">
        <f t="shared" si="2"/>
      </c>
      <c r="G40" s="9"/>
      <c r="H40" s="9"/>
      <c r="I40" s="30">
        <f t="shared" si="3"/>
      </c>
      <c r="J40" s="29">
        <f t="shared" si="4"/>
      </c>
      <c r="K40" s="28">
        <f t="shared" si="5"/>
      </c>
      <c r="L40" s="9"/>
      <c r="M40" s="9"/>
      <c r="N40" s="30">
        <f t="shared" si="6"/>
      </c>
      <c r="O40" s="29">
        <f t="shared" si="7"/>
      </c>
      <c r="P40" s="28">
        <f t="shared" si="8"/>
      </c>
      <c r="Q40" s="9"/>
      <c r="R40" s="9"/>
      <c r="S40" s="210">
        <f t="shared" si="9"/>
      </c>
      <c r="T40" s="211">
        <f t="shared" si="10"/>
      </c>
      <c r="U40" s="31"/>
      <c r="V40" s="27">
        <f t="shared" si="11"/>
        <v>-1000</v>
      </c>
      <c r="W40" s="39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"/>
      <c r="AI40" s="2"/>
      <c r="AJ40" s="2"/>
      <c r="AK40" s="2"/>
    </row>
    <row r="41" spans="1:37" ht="16.5" customHeight="1">
      <c r="A41" s="46"/>
      <c r="B41" s="28">
        <f t="shared" si="0"/>
      </c>
      <c r="C41" s="9"/>
      <c r="D41" s="9"/>
      <c r="E41" s="29">
        <f t="shared" si="1"/>
      </c>
      <c r="F41" s="28">
        <f t="shared" si="2"/>
      </c>
      <c r="G41" s="9"/>
      <c r="H41" s="9"/>
      <c r="I41" s="30">
        <f t="shared" si="3"/>
      </c>
      <c r="J41" s="29">
        <f t="shared" si="4"/>
      </c>
      <c r="K41" s="28">
        <f t="shared" si="5"/>
      </c>
      <c r="L41" s="9"/>
      <c r="M41" s="9"/>
      <c r="N41" s="30">
        <f t="shared" si="6"/>
      </c>
      <c r="O41" s="29">
        <f t="shared" si="7"/>
      </c>
      <c r="P41" s="28">
        <f t="shared" si="8"/>
      </c>
      <c r="Q41" s="9"/>
      <c r="R41" s="9"/>
      <c r="S41" s="210">
        <f t="shared" si="9"/>
      </c>
      <c r="T41" s="211">
        <f t="shared" si="10"/>
      </c>
      <c r="U41" s="31"/>
      <c r="V41" s="27">
        <f t="shared" si="11"/>
        <v>-1000</v>
      </c>
      <c r="W41" s="24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"/>
      <c r="AI41" s="2"/>
      <c r="AJ41" s="2"/>
      <c r="AK41" s="2"/>
    </row>
    <row r="42" spans="1:37" ht="16.5" customHeight="1" thickBot="1">
      <c r="A42" s="46"/>
      <c r="B42" s="28">
        <f t="shared" si="0"/>
      </c>
      <c r="C42" s="9"/>
      <c r="D42" s="9"/>
      <c r="E42" s="29">
        <f t="shared" si="1"/>
      </c>
      <c r="F42" s="28">
        <f t="shared" si="2"/>
      </c>
      <c r="G42" s="9"/>
      <c r="H42" s="9"/>
      <c r="I42" s="30">
        <f t="shared" si="3"/>
      </c>
      <c r="J42" s="29">
        <f t="shared" si="4"/>
      </c>
      <c r="K42" s="28">
        <f t="shared" si="5"/>
      </c>
      <c r="L42" s="9"/>
      <c r="M42" s="9"/>
      <c r="N42" s="30">
        <f t="shared" si="6"/>
      </c>
      <c r="O42" s="29">
        <f t="shared" si="7"/>
      </c>
      <c r="P42" s="28">
        <f t="shared" si="8"/>
      </c>
      <c r="Q42" s="9"/>
      <c r="R42" s="9"/>
      <c r="S42" s="210">
        <f t="shared" si="9"/>
      </c>
      <c r="T42" s="211">
        <f t="shared" si="10"/>
      </c>
      <c r="U42" s="31"/>
      <c r="V42" s="27">
        <f t="shared" si="11"/>
        <v>-1000</v>
      </c>
      <c r="W42" s="239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"/>
      <c r="AI42" s="2"/>
      <c r="AJ42" s="2"/>
      <c r="AK42" s="2"/>
    </row>
    <row r="43" spans="1:37" ht="16.5" customHeight="1">
      <c r="A43" s="46"/>
      <c r="B43" s="28">
        <f t="shared" si="0"/>
      </c>
      <c r="C43" s="9"/>
      <c r="D43" s="9"/>
      <c r="E43" s="29">
        <f t="shared" si="1"/>
      </c>
      <c r="F43" s="28">
        <f t="shared" si="2"/>
      </c>
      <c r="G43" s="9"/>
      <c r="H43" s="9"/>
      <c r="I43" s="30">
        <f t="shared" si="3"/>
      </c>
      <c r="J43" s="29">
        <f t="shared" si="4"/>
      </c>
      <c r="K43" s="28">
        <f t="shared" si="5"/>
      </c>
      <c r="L43" s="9"/>
      <c r="M43" s="9"/>
      <c r="N43" s="30">
        <f t="shared" si="6"/>
      </c>
      <c r="O43" s="29">
        <f t="shared" si="7"/>
      </c>
      <c r="P43" s="28">
        <f t="shared" si="8"/>
      </c>
      <c r="Q43" s="9"/>
      <c r="R43" s="9"/>
      <c r="S43" s="210">
        <f t="shared" si="9"/>
      </c>
      <c r="T43" s="211">
        <f t="shared" si="10"/>
      </c>
      <c r="U43" s="31"/>
      <c r="V43" s="27">
        <f t="shared" si="11"/>
        <v>-1000</v>
      </c>
      <c r="W43" s="3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/>
      <c r="AI43" s="2"/>
      <c r="AJ43" s="2"/>
      <c r="AK43" s="2"/>
    </row>
    <row r="44" spans="1:37" ht="16.5" customHeight="1" thickBot="1">
      <c r="A44" s="46"/>
      <c r="B44" s="28">
        <f t="shared" si="0"/>
      </c>
      <c r="C44" s="9"/>
      <c r="D44" s="9"/>
      <c r="E44" s="29">
        <f t="shared" si="1"/>
      </c>
      <c r="F44" s="28">
        <f t="shared" si="2"/>
      </c>
      <c r="G44" s="9"/>
      <c r="H44" s="9"/>
      <c r="I44" s="30">
        <f t="shared" si="3"/>
      </c>
      <c r="J44" s="29">
        <f t="shared" si="4"/>
      </c>
      <c r="K44" s="28">
        <f t="shared" si="5"/>
      </c>
      <c r="L44" s="9"/>
      <c r="M44" s="9"/>
      <c r="N44" s="30">
        <f t="shared" si="6"/>
      </c>
      <c r="O44" s="29">
        <f t="shared" si="7"/>
      </c>
      <c r="P44" s="28">
        <f t="shared" si="8"/>
      </c>
      <c r="Q44" s="9"/>
      <c r="R44" s="9"/>
      <c r="S44" s="210">
        <f t="shared" si="9"/>
      </c>
      <c r="T44" s="211">
        <f t="shared" si="10"/>
      </c>
      <c r="U44" s="31"/>
      <c r="V44" s="27">
        <f t="shared" si="11"/>
        <v>-1000</v>
      </c>
      <c r="W44" s="39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2"/>
      <c r="AI44" s="2"/>
      <c r="AJ44" s="2"/>
      <c r="AK44" s="2"/>
    </row>
    <row r="45" spans="1:37" ht="16.5" customHeight="1">
      <c r="A45" s="46"/>
      <c r="B45" s="28">
        <f t="shared" si="0"/>
      </c>
      <c r="C45" s="9"/>
      <c r="D45" s="9"/>
      <c r="E45" s="29">
        <f t="shared" si="1"/>
      </c>
      <c r="F45" s="28">
        <f t="shared" si="2"/>
      </c>
      <c r="G45" s="9"/>
      <c r="H45" s="9"/>
      <c r="I45" s="30">
        <f t="shared" si="3"/>
      </c>
      <c r="J45" s="29">
        <f t="shared" si="4"/>
      </c>
      <c r="K45" s="28">
        <f t="shared" si="5"/>
      </c>
      <c r="L45" s="9"/>
      <c r="M45" s="9"/>
      <c r="N45" s="30">
        <f t="shared" si="6"/>
      </c>
      <c r="O45" s="29">
        <f t="shared" si="7"/>
      </c>
      <c r="P45" s="28">
        <f t="shared" si="8"/>
      </c>
      <c r="Q45" s="9"/>
      <c r="R45" s="9"/>
      <c r="S45" s="210">
        <f t="shared" si="9"/>
      </c>
      <c r="T45" s="211">
        <f t="shared" si="10"/>
      </c>
      <c r="U45" s="31"/>
      <c r="V45" s="27">
        <f aca="true" t="shared" si="12" ref="V45:V76">IF(A45="",-1000,T45)</f>
        <v>-1000</v>
      </c>
      <c r="W45" s="24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2"/>
      <c r="AI45" s="2"/>
      <c r="AJ45" s="2"/>
      <c r="AK45" s="2"/>
    </row>
    <row r="46" spans="1:37" ht="16.5" customHeight="1" thickBot="1">
      <c r="A46" s="46"/>
      <c r="B46" s="28">
        <f t="shared" si="0"/>
      </c>
      <c r="C46" s="9"/>
      <c r="D46" s="9"/>
      <c r="E46" s="29">
        <f t="shared" si="1"/>
      </c>
      <c r="F46" s="28">
        <f t="shared" si="2"/>
      </c>
      <c r="G46" s="9"/>
      <c r="H46" s="9"/>
      <c r="I46" s="30">
        <f t="shared" si="3"/>
      </c>
      <c r="J46" s="29">
        <f t="shared" si="4"/>
      </c>
      <c r="K46" s="28">
        <f t="shared" si="5"/>
      </c>
      <c r="L46" s="9"/>
      <c r="M46" s="9"/>
      <c r="N46" s="30">
        <f t="shared" si="6"/>
      </c>
      <c r="O46" s="29">
        <f t="shared" si="7"/>
      </c>
      <c r="P46" s="28">
        <f t="shared" si="8"/>
      </c>
      <c r="Q46" s="9"/>
      <c r="R46" s="9"/>
      <c r="S46" s="210">
        <f t="shared" si="9"/>
      </c>
      <c r="T46" s="211">
        <f t="shared" si="10"/>
      </c>
      <c r="U46" s="31"/>
      <c r="V46" s="27">
        <f t="shared" si="12"/>
        <v>-1000</v>
      </c>
      <c r="W46" s="239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2"/>
      <c r="AI46" s="2"/>
      <c r="AJ46" s="2"/>
      <c r="AK46" s="2"/>
    </row>
    <row r="47" spans="1:37" ht="16.5" customHeight="1">
      <c r="A47" s="46"/>
      <c r="B47" s="28">
        <f t="shared" si="0"/>
      </c>
      <c r="C47" s="9"/>
      <c r="D47" s="9"/>
      <c r="E47" s="29">
        <f t="shared" si="1"/>
      </c>
      <c r="F47" s="28">
        <f t="shared" si="2"/>
      </c>
      <c r="G47" s="9"/>
      <c r="H47" s="9"/>
      <c r="I47" s="30">
        <f t="shared" si="3"/>
      </c>
      <c r="J47" s="29">
        <f t="shared" si="4"/>
      </c>
      <c r="K47" s="28">
        <f t="shared" si="5"/>
      </c>
      <c r="L47" s="9"/>
      <c r="M47" s="9"/>
      <c r="N47" s="30">
        <f t="shared" si="6"/>
      </c>
      <c r="O47" s="29">
        <f t="shared" si="7"/>
      </c>
      <c r="P47" s="28">
        <f t="shared" si="8"/>
      </c>
      <c r="Q47" s="9"/>
      <c r="R47" s="9"/>
      <c r="S47" s="210">
        <f t="shared" si="9"/>
      </c>
      <c r="T47" s="211">
        <f t="shared" si="10"/>
      </c>
      <c r="U47" s="31"/>
      <c r="V47" s="27">
        <f t="shared" si="12"/>
        <v>-1000</v>
      </c>
      <c r="W47" s="38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"/>
      <c r="AI47" s="2"/>
      <c r="AJ47" s="2"/>
      <c r="AK47" s="2"/>
    </row>
    <row r="48" spans="1:37" ht="16.5" customHeight="1" thickBot="1">
      <c r="A48" s="46"/>
      <c r="B48" s="28">
        <f t="shared" si="0"/>
      </c>
      <c r="C48" s="9"/>
      <c r="D48" s="9"/>
      <c r="E48" s="29">
        <f t="shared" si="1"/>
      </c>
      <c r="F48" s="28">
        <f t="shared" si="2"/>
      </c>
      <c r="G48" s="9"/>
      <c r="H48" s="9"/>
      <c r="I48" s="30">
        <f t="shared" si="3"/>
      </c>
      <c r="J48" s="29">
        <f t="shared" si="4"/>
      </c>
      <c r="K48" s="28">
        <f t="shared" si="5"/>
      </c>
      <c r="L48" s="9"/>
      <c r="M48" s="9"/>
      <c r="N48" s="30">
        <f t="shared" si="6"/>
      </c>
      <c r="O48" s="29">
        <f t="shared" si="7"/>
      </c>
      <c r="P48" s="28">
        <f t="shared" si="8"/>
      </c>
      <c r="Q48" s="9"/>
      <c r="R48" s="9"/>
      <c r="S48" s="210">
        <f t="shared" si="9"/>
      </c>
      <c r="T48" s="211">
        <f t="shared" si="10"/>
      </c>
      <c r="U48" s="31"/>
      <c r="V48" s="27">
        <f t="shared" si="12"/>
        <v>-1000</v>
      </c>
      <c r="W48" s="39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"/>
      <c r="AI48" s="2"/>
      <c r="AJ48" s="2"/>
      <c r="AK48" s="2"/>
    </row>
    <row r="49" spans="1:37" ht="16.5" customHeight="1">
      <c r="A49" s="46"/>
      <c r="B49" s="28">
        <f aca="true" t="shared" si="13" ref="B49:B76">IF($A49="","",IF(C49="","0",IF(C49&gt;D49,"1",IF(C49=D49,"Err","0"))))</f>
      </c>
      <c r="C49" s="9"/>
      <c r="D49" s="9"/>
      <c r="E49" s="29">
        <f aca="true" t="shared" si="14" ref="E49:E76">IF(A49="","",C49-D49)</f>
      </c>
      <c r="F49" s="28">
        <f aca="true" t="shared" si="15" ref="F49:F76">IF($A49="","",IF(G49="","0",IF(G49&gt;H49,"1",IF(G49=H49,"Err","0"))))</f>
      </c>
      <c r="G49" s="9"/>
      <c r="H49" s="9"/>
      <c r="I49" s="30">
        <f aca="true" t="shared" si="16" ref="I49:I76">IF($A49="","",B49+F49)</f>
      </c>
      <c r="J49" s="29">
        <f aca="true" t="shared" si="17" ref="J49:J76">IF(A49="","",E49+G49-H49)</f>
      </c>
      <c r="K49" s="28">
        <f aca="true" t="shared" si="18" ref="K49:K76">IF($A49="","",IF(L49="","0",IF(L49&gt;M49,"1",IF(L49=M49,"Err","0"))))</f>
      </c>
      <c r="L49" s="9"/>
      <c r="M49" s="9"/>
      <c r="N49" s="30">
        <f aca="true" t="shared" si="19" ref="N49:N76">IF(A49="","",I49+K49)</f>
      </c>
      <c r="O49" s="29">
        <f aca="true" t="shared" si="20" ref="O49:O76">IF(A49="","",J49+L49-M49)</f>
      </c>
      <c r="P49" s="28">
        <f aca="true" t="shared" si="21" ref="P49:P76">IF($A49="","",IF(Q49="","0",IF(Q49&gt;R49,"1",IF(Q49=R49,"Err","0"))))</f>
      </c>
      <c r="Q49" s="9"/>
      <c r="R49" s="9"/>
      <c r="S49" s="210">
        <f aca="true" t="shared" si="22" ref="S49:S76">IF(A49="","",N49+P49)</f>
      </c>
      <c r="T49" s="211">
        <f aca="true" t="shared" si="23" ref="T49:T76">IF(A49="","",O49+Q49-R49)</f>
      </c>
      <c r="U49" s="31"/>
      <c r="V49" s="27">
        <f t="shared" si="12"/>
        <v>-1000</v>
      </c>
      <c r="W49" s="24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"/>
      <c r="AI49" s="2"/>
      <c r="AJ49" s="2"/>
      <c r="AK49" s="2"/>
    </row>
    <row r="50" spans="1:37" ht="16.5" customHeight="1" thickBot="1">
      <c r="A50" s="46"/>
      <c r="B50" s="28">
        <f t="shared" si="13"/>
      </c>
      <c r="C50" s="9"/>
      <c r="D50" s="9"/>
      <c r="E50" s="29">
        <f t="shared" si="14"/>
      </c>
      <c r="F50" s="28">
        <f t="shared" si="15"/>
      </c>
      <c r="G50" s="9"/>
      <c r="H50" s="9"/>
      <c r="I50" s="30">
        <f t="shared" si="16"/>
      </c>
      <c r="J50" s="29">
        <f t="shared" si="17"/>
      </c>
      <c r="K50" s="28">
        <f t="shared" si="18"/>
      </c>
      <c r="L50" s="9"/>
      <c r="M50" s="9"/>
      <c r="N50" s="30">
        <f t="shared" si="19"/>
      </c>
      <c r="O50" s="29">
        <f t="shared" si="20"/>
      </c>
      <c r="P50" s="28">
        <f t="shared" si="21"/>
      </c>
      <c r="Q50" s="9"/>
      <c r="R50" s="9"/>
      <c r="S50" s="210">
        <f t="shared" si="22"/>
      </c>
      <c r="T50" s="211">
        <f t="shared" si="23"/>
      </c>
      <c r="U50" s="31"/>
      <c r="V50" s="27">
        <f t="shared" si="12"/>
        <v>-1000</v>
      </c>
      <c r="W50" s="239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"/>
      <c r="AI50" s="2"/>
      <c r="AJ50" s="2"/>
      <c r="AK50" s="2"/>
    </row>
    <row r="51" spans="1:37" ht="16.5" customHeight="1">
      <c r="A51" s="46"/>
      <c r="B51" s="28">
        <f t="shared" si="13"/>
      </c>
      <c r="C51" s="9"/>
      <c r="D51" s="9"/>
      <c r="E51" s="29">
        <f t="shared" si="14"/>
      </c>
      <c r="F51" s="28">
        <f t="shared" si="15"/>
      </c>
      <c r="G51" s="9"/>
      <c r="H51" s="9"/>
      <c r="I51" s="30">
        <f t="shared" si="16"/>
      </c>
      <c r="J51" s="29">
        <f t="shared" si="17"/>
      </c>
      <c r="K51" s="28">
        <f t="shared" si="18"/>
      </c>
      <c r="L51" s="9"/>
      <c r="M51" s="9"/>
      <c r="N51" s="30">
        <f t="shared" si="19"/>
      </c>
      <c r="O51" s="29">
        <f t="shared" si="20"/>
      </c>
      <c r="P51" s="28">
        <f t="shared" si="21"/>
      </c>
      <c r="Q51" s="9"/>
      <c r="R51" s="9"/>
      <c r="S51" s="210">
        <f t="shared" si="22"/>
      </c>
      <c r="T51" s="211">
        <f t="shared" si="23"/>
      </c>
      <c r="U51" s="31"/>
      <c r="V51" s="27">
        <f t="shared" si="12"/>
        <v>-1000</v>
      </c>
      <c r="W51" s="38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2"/>
      <c r="AI51" s="2"/>
      <c r="AJ51" s="2"/>
      <c r="AK51" s="2"/>
    </row>
    <row r="52" spans="1:37" ht="16.5" customHeight="1" thickBot="1">
      <c r="A52" s="46"/>
      <c r="B52" s="28">
        <f t="shared" si="13"/>
      </c>
      <c r="C52" s="9"/>
      <c r="D52" s="9"/>
      <c r="E52" s="29">
        <f t="shared" si="14"/>
      </c>
      <c r="F52" s="28">
        <f t="shared" si="15"/>
      </c>
      <c r="G52" s="9"/>
      <c r="H52" s="9"/>
      <c r="I52" s="30">
        <f t="shared" si="16"/>
      </c>
      <c r="J52" s="29">
        <f t="shared" si="17"/>
      </c>
      <c r="K52" s="28">
        <f t="shared" si="18"/>
      </c>
      <c r="L52" s="9"/>
      <c r="M52" s="9"/>
      <c r="N52" s="30">
        <f t="shared" si="19"/>
      </c>
      <c r="O52" s="29">
        <f t="shared" si="20"/>
      </c>
      <c r="P52" s="28">
        <f t="shared" si="21"/>
      </c>
      <c r="Q52" s="9"/>
      <c r="R52" s="9"/>
      <c r="S52" s="210">
        <f t="shared" si="22"/>
      </c>
      <c r="T52" s="211">
        <f t="shared" si="23"/>
      </c>
      <c r="U52" s="31"/>
      <c r="V52" s="27">
        <f t="shared" si="12"/>
        <v>-1000</v>
      </c>
      <c r="W52" s="39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2"/>
      <c r="AI52" s="2"/>
      <c r="AJ52" s="2"/>
      <c r="AK52" s="2"/>
    </row>
    <row r="53" spans="1:37" ht="16.5" customHeight="1">
      <c r="A53" s="46"/>
      <c r="B53" s="28">
        <f t="shared" si="13"/>
      </c>
      <c r="C53" s="9"/>
      <c r="D53" s="9"/>
      <c r="E53" s="29">
        <f t="shared" si="14"/>
      </c>
      <c r="F53" s="28">
        <f t="shared" si="15"/>
      </c>
      <c r="G53" s="9"/>
      <c r="H53" s="9"/>
      <c r="I53" s="30">
        <f t="shared" si="16"/>
      </c>
      <c r="J53" s="29">
        <f t="shared" si="17"/>
      </c>
      <c r="K53" s="28">
        <f t="shared" si="18"/>
      </c>
      <c r="L53" s="9"/>
      <c r="M53" s="9"/>
      <c r="N53" s="30">
        <f t="shared" si="19"/>
      </c>
      <c r="O53" s="29">
        <f t="shared" si="20"/>
      </c>
      <c r="P53" s="28">
        <f t="shared" si="21"/>
      </c>
      <c r="Q53" s="9"/>
      <c r="R53" s="9"/>
      <c r="S53" s="210">
        <f t="shared" si="22"/>
      </c>
      <c r="T53" s="211">
        <f t="shared" si="23"/>
      </c>
      <c r="U53" s="31"/>
      <c r="V53" s="27">
        <f t="shared" si="12"/>
        <v>-1000</v>
      </c>
      <c r="W53" s="24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</row>
    <row r="54" spans="1:37" ht="16.5" customHeight="1" thickBot="1">
      <c r="A54" s="46"/>
      <c r="B54" s="28">
        <f t="shared" si="13"/>
      </c>
      <c r="C54" s="9"/>
      <c r="D54" s="9"/>
      <c r="E54" s="29">
        <f t="shared" si="14"/>
      </c>
      <c r="F54" s="28">
        <f t="shared" si="15"/>
      </c>
      <c r="G54" s="9"/>
      <c r="H54" s="9"/>
      <c r="I54" s="30">
        <f t="shared" si="16"/>
      </c>
      <c r="J54" s="29">
        <f t="shared" si="17"/>
      </c>
      <c r="K54" s="28">
        <f t="shared" si="18"/>
      </c>
      <c r="L54" s="9"/>
      <c r="M54" s="9"/>
      <c r="N54" s="30">
        <f t="shared" si="19"/>
      </c>
      <c r="O54" s="29">
        <f t="shared" si="20"/>
      </c>
      <c r="P54" s="28">
        <f t="shared" si="21"/>
      </c>
      <c r="Q54" s="9"/>
      <c r="R54" s="9"/>
      <c r="S54" s="210">
        <f t="shared" si="22"/>
      </c>
      <c r="T54" s="211">
        <f t="shared" si="23"/>
      </c>
      <c r="U54" s="31"/>
      <c r="V54" s="27">
        <f t="shared" si="12"/>
        <v>-1000</v>
      </c>
      <c r="W54" s="239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</row>
    <row r="55" spans="1:37" ht="16.5" customHeight="1">
      <c r="A55" s="46"/>
      <c r="B55" s="28">
        <f t="shared" si="13"/>
      </c>
      <c r="C55" s="9"/>
      <c r="D55" s="9"/>
      <c r="E55" s="29">
        <f t="shared" si="14"/>
      </c>
      <c r="F55" s="28">
        <f t="shared" si="15"/>
      </c>
      <c r="G55" s="9"/>
      <c r="H55" s="9"/>
      <c r="I55" s="30">
        <f t="shared" si="16"/>
      </c>
      <c r="J55" s="29">
        <f t="shared" si="17"/>
      </c>
      <c r="K55" s="28">
        <f t="shared" si="18"/>
      </c>
      <c r="L55" s="9"/>
      <c r="M55" s="9"/>
      <c r="N55" s="30">
        <f t="shared" si="19"/>
      </c>
      <c r="O55" s="29">
        <f t="shared" si="20"/>
      </c>
      <c r="P55" s="28">
        <f t="shared" si="21"/>
      </c>
      <c r="Q55" s="9"/>
      <c r="R55" s="9"/>
      <c r="S55" s="210">
        <f t="shared" si="22"/>
      </c>
      <c r="T55" s="211">
        <f t="shared" si="23"/>
      </c>
      <c r="U55" s="31"/>
      <c r="V55" s="27">
        <f t="shared" si="12"/>
        <v>-1000</v>
      </c>
      <c r="W55" s="38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</row>
    <row r="56" spans="1:37" ht="16.5" customHeight="1" thickBot="1">
      <c r="A56" s="46"/>
      <c r="B56" s="28">
        <f t="shared" si="13"/>
      </c>
      <c r="C56" s="9"/>
      <c r="D56" s="9"/>
      <c r="E56" s="29">
        <f t="shared" si="14"/>
      </c>
      <c r="F56" s="28">
        <f t="shared" si="15"/>
      </c>
      <c r="G56" s="9"/>
      <c r="H56" s="9"/>
      <c r="I56" s="30">
        <f t="shared" si="16"/>
      </c>
      <c r="J56" s="29">
        <f t="shared" si="17"/>
      </c>
      <c r="K56" s="28">
        <f t="shared" si="18"/>
      </c>
      <c r="L56" s="9"/>
      <c r="M56" s="9"/>
      <c r="N56" s="30">
        <f t="shared" si="19"/>
      </c>
      <c r="O56" s="29">
        <f t="shared" si="20"/>
      </c>
      <c r="P56" s="28">
        <f t="shared" si="21"/>
      </c>
      <c r="Q56" s="9"/>
      <c r="R56" s="9"/>
      <c r="S56" s="210">
        <f t="shared" si="22"/>
      </c>
      <c r="T56" s="211">
        <f t="shared" si="23"/>
      </c>
      <c r="U56" s="31"/>
      <c r="V56" s="27">
        <f t="shared" si="12"/>
        <v>-1000</v>
      </c>
      <c r="W56" s="39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</row>
    <row r="57" spans="1:37" ht="16.5" customHeight="1">
      <c r="A57" s="46"/>
      <c r="B57" s="28">
        <f t="shared" si="13"/>
      </c>
      <c r="C57" s="9"/>
      <c r="D57" s="9"/>
      <c r="E57" s="29">
        <f t="shared" si="14"/>
      </c>
      <c r="F57" s="28">
        <f t="shared" si="15"/>
      </c>
      <c r="G57" s="9"/>
      <c r="H57" s="9"/>
      <c r="I57" s="30">
        <f t="shared" si="16"/>
      </c>
      <c r="J57" s="29">
        <f t="shared" si="17"/>
      </c>
      <c r="K57" s="28">
        <f t="shared" si="18"/>
      </c>
      <c r="L57" s="9"/>
      <c r="M57" s="9"/>
      <c r="N57" s="30">
        <f t="shared" si="19"/>
      </c>
      <c r="O57" s="29">
        <f t="shared" si="20"/>
      </c>
      <c r="P57" s="28">
        <f t="shared" si="21"/>
      </c>
      <c r="Q57" s="9"/>
      <c r="R57" s="9"/>
      <c r="S57" s="210">
        <f t="shared" si="22"/>
      </c>
      <c r="T57" s="211">
        <f t="shared" si="23"/>
      </c>
      <c r="U57" s="31"/>
      <c r="V57" s="27">
        <f t="shared" si="12"/>
        <v>-1000</v>
      </c>
      <c r="W57" s="24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"/>
      <c r="AI57" s="2"/>
      <c r="AJ57" s="2"/>
      <c r="AK57" s="2"/>
    </row>
    <row r="58" spans="1:37" ht="16.5" customHeight="1" thickBot="1">
      <c r="A58" s="46"/>
      <c r="B58" s="28">
        <f t="shared" si="13"/>
      </c>
      <c r="C58" s="9"/>
      <c r="D58" s="9"/>
      <c r="E58" s="29">
        <f t="shared" si="14"/>
      </c>
      <c r="F58" s="28">
        <f t="shared" si="15"/>
      </c>
      <c r="G58" s="9"/>
      <c r="H58" s="9"/>
      <c r="I58" s="30">
        <f t="shared" si="16"/>
      </c>
      <c r="J58" s="29">
        <f t="shared" si="17"/>
      </c>
      <c r="K58" s="28">
        <f t="shared" si="18"/>
      </c>
      <c r="L58" s="9"/>
      <c r="M58" s="9"/>
      <c r="N58" s="30">
        <f t="shared" si="19"/>
      </c>
      <c r="O58" s="29">
        <f t="shared" si="20"/>
      </c>
      <c r="P58" s="28">
        <f t="shared" si="21"/>
      </c>
      <c r="Q58" s="9"/>
      <c r="R58" s="9"/>
      <c r="S58" s="210">
        <f t="shared" si="22"/>
      </c>
      <c r="T58" s="211">
        <f t="shared" si="23"/>
      </c>
      <c r="U58" s="31"/>
      <c r="V58" s="27">
        <f t="shared" si="12"/>
        <v>-1000</v>
      </c>
      <c r="W58" s="239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2"/>
      <c r="AI58" s="2"/>
      <c r="AJ58" s="2"/>
      <c r="AK58" s="2"/>
    </row>
    <row r="59" spans="1:37" ht="16.5" customHeight="1">
      <c r="A59" s="46"/>
      <c r="B59" s="28">
        <f t="shared" si="13"/>
      </c>
      <c r="C59" s="9"/>
      <c r="D59" s="9"/>
      <c r="E59" s="29">
        <f t="shared" si="14"/>
      </c>
      <c r="F59" s="28">
        <f t="shared" si="15"/>
      </c>
      <c r="G59" s="9"/>
      <c r="H59" s="9"/>
      <c r="I59" s="30">
        <f t="shared" si="16"/>
      </c>
      <c r="J59" s="29">
        <f t="shared" si="17"/>
      </c>
      <c r="K59" s="28">
        <f t="shared" si="18"/>
      </c>
      <c r="L59" s="9"/>
      <c r="M59" s="9"/>
      <c r="N59" s="30">
        <f t="shared" si="19"/>
      </c>
      <c r="O59" s="29">
        <f t="shared" si="20"/>
      </c>
      <c r="P59" s="28">
        <f t="shared" si="21"/>
      </c>
      <c r="Q59" s="9"/>
      <c r="R59" s="9"/>
      <c r="S59" s="210">
        <f t="shared" si="22"/>
      </c>
      <c r="T59" s="211">
        <f t="shared" si="23"/>
      </c>
      <c r="U59" s="31"/>
      <c r="V59" s="27">
        <f t="shared" si="12"/>
        <v>-1000</v>
      </c>
      <c r="W59" s="38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2"/>
      <c r="AI59" s="2"/>
      <c r="AJ59" s="2"/>
      <c r="AK59" s="2"/>
    </row>
    <row r="60" spans="1:37" ht="16.5" customHeight="1" thickBot="1">
      <c r="A60" s="46"/>
      <c r="B60" s="28">
        <f t="shared" si="13"/>
      </c>
      <c r="C60" s="9"/>
      <c r="D60" s="9"/>
      <c r="E60" s="29">
        <f t="shared" si="14"/>
      </c>
      <c r="F60" s="28">
        <f t="shared" si="15"/>
      </c>
      <c r="G60" s="9"/>
      <c r="H60" s="9"/>
      <c r="I60" s="30">
        <f t="shared" si="16"/>
      </c>
      <c r="J60" s="29">
        <f t="shared" si="17"/>
      </c>
      <c r="K60" s="28">
        <f t="shared" si="18"/>
      </c>
      <c r="L60" s="9"/>
      <c r="M60" s="9"/>
      <c r="N60" s="30">
        <f t="shared" si="19"/>
      </c>
      <c r="O60" s="29">
        <f t="shared" si="20"/>
      </c>
      <c r="P60" s="28">
        <f t="shared" si="21"/>
      </c>
      <c r="Q60" s="9"/>
      <c r="R60" s="9"/>
      <c r="S60" s="210">
        <f t="shared" si="22"/>
      </c>
      <c r="T60" s="211">
        <f t="shared" si="23"/>
      </c>
      <c r="U60" s="31"/>
      <c r="V60" s="27">
        <f t="shared" si="12"/>
        <v>-1000</v>
      </c>
      <c r="W60" s="39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/>
      <c r="AI60" s="2"/>
      <c r="AJ60" s="2"/>
      <c r="AK60" s="2"/>
    </row>
    <row r="61" spans="1:37" ht="16.5" customHeight="1">
      <c r="A61" s="46"/>
      <c r="B61" s="28">
        <f t="shared" si="13"/>
      </c>
      <c r="C61" s="9"/>
      <c r="D61" s="9"/>
      <c r="E61" s="29">
        <f t="shared" si="14"/>
      </c>
      <c r="F61" s="28">
        <f t="shared" si="15"/>
      </c>
      <c r="G61" s="9"/>
      <c r="H61" s="9"/>
      <c r="I61" s="30">
        <f t="shared" si="16"/>
      </c>
      <c r="J61" s="29">
        <f t="shared" si="17"/>
      </c>
      <c r="K61" s="28">
        <f t="shared" si="18"/>
      </c>
      <c r="L61" s="9"/>
      <c r="M61" s="9"/>
      <c r="N61" s="30">
        <f t="shared" si="19"/>
      </c>
      <c r="O61" s="29">
        <f t="shared" si="20"/>
      </c>
      <c r="P61" s="28">
        <f t="shared" si="21"/>
      </c>
      <c r="Q61" s="9"/>
      <c r="R61" s="9"/>
      <c r="S61" s="210">
        <f t="shared" si="22"/>
      </c>
      <c r="T61" s="211">
        <f t="shared" si="23"/>
      </c>
      <c r="U61" s="31"/>
      <c r="V61" s="27">
        <f t="shared" si="12"/>
        <v>-1000</v>
      </c>
      <c r="W61" s="24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/>
      <c r="AI61" s="2"/>
      <c r="AJ61" s="2"/>
      <c r="AK61" s="2"/>
    </row>
    <row r="62" spans="1:37" ht="16.5" customHeight="1" thickBot="1">
      <c r="A62" s="46"/>
      <c r="B62" s="28">
        <f t="shared" si="13"/>
      </c>
      <c r="C62" s="9"/>
      <c r="D62" s="9"/>
      <c r="E62" s="29">
        <f t="shared" si="14"/>
      </c>
      <c r="F62" s="28">
        <f t="shared" si="15"/>
      </c>
      <c r="G62" s="9"/>
      <c r="H62" s="9"/>
      <c r="I62" s="30">
        <f t="shared" si="16"/>
      </c>
      <c r="J62" s="29">
        <f t="shared" si="17"/>
      </c>
      <c r="K62" s="28">
        <f t="shared" si="18"/>
      </c>
      <c r="L62" s="9"/>
      <c r="M62" s="9"/>
      <c r="N62" s="30">
        <f t="shared" si="19"/>
      </c>
      <c r="O62" s="29">
        <f t="shared" si="20"/>
      </c>
      <c r="P62" s="28">
        <f t="shared" si="21"/>
      </c>
      <c r="Q62" s="9"/>
      <c r="R62" s="9"/>
      <c r="S62" s="210">
        <f t="shared" si="22"/>
      </c>
      <c r="T62" s="211">
        <f t="shared" si="23"/>
      </c>
      <c r="U62" s="31"/>
      <c r="V62" s="27">
        <f t="shared" si="12"/>
        <v>-1000</v>
      </c>
      <c r="W62" s="239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2"/>
      <c r="AI62" s="2"/>
      <c r="AJ62" s="2"/>
      <c r="AK62" s="2"/>
    </row>
    <row r="63" spans="1:37" ht="16.5" customHeight="1">
      <c r="A63" s="46"/>
      <c r="B63" s="28">
        <f t="shared" si="13"/>
      </c>
      <c r="C63" s="9"/>
      <c r="D63" s="9"/>
      <c r="E63" s="29">
        <f t="shared" si="14"/>
      </c>
      <c r="F63" s="28">
        <f t="shared" si="15"/>
      </c>
      <c r="G63" s="9"/>
      <c r="H63" s="9"/>
      <c r="I63" s="30">
        <f t="shared" si="16"/>
      </c>
      <c r="J63" s="29">
        <f t="shared" si="17"/>
      </c>
      <c r="K63" s="28">
        <f t="shared" si="18"/>
      </c>
      <c r="L63" s="9"/>
      <c r="M63" s="9"/>
      <c r="N63" s="30">
        <f t="shared" si="19"/>
      </c>
      <c r="O63" s="29">
        <f t="shared" si="20"/>
      </c>
      <c r="P63" s="28">
        <f t="shared" si="21"/>
      </c>
      <c r="Q63" s="9"/>
      <c r="R63" s="9"/>
      <c r="S63" s="210">
        <f t="shared" si="22"/>
      </c>
      <c r="T63" s="211">
        <f t="shared" si="23"/>
      </c>
      <c r="U63" s="31"/>
      <c r="V63" s="27">
        <f t="shared" si="12"/>
        <v>-1000</v>
      </c>
      <c r="W63" s="38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"/>
      <c r="AI63" s="2"/>
      <c r="AJ63" s="2"/>
      <c r="AK63" s="2"/>
    </row>
    <row r="64" spans="1:37" ht="16.5" customHeight="1" thickBot="1">
      <c r="A64" s="46"/>
      <c r="B64" s="28">
        <f t="shared" si="13"/>
      </c>
      <c r="C64" s="9"/>
      <c r="D64" s="9"/>
      <c r="E64" s="29">
        <f t="shared" si="14"/>
      </c>
      <c r="F64" s="28">
        <f t="shared" si="15"/>
      </c>
      <c r="G64" s="9"/>
      <c r="H64" s="9"/>
      <c r="I64" s="30">
        <f t="shared" si="16"/>
      </c>
      <c r="J64" s="29">
        <f t="shared" si="17"/>
      </c>
      <c r="K64" s="28">
        <f t="shared" si="18"/>
      </c>
      <c r="L64" s="9"/>
      <c r="M64" s="9"/>
      <c r="N64" s="30">
        <f t="shared" si="19"/>
      </c>
      <c r="O64" s="29">
        <f t="shared" si="20"/>
      </c>
      <c r="P64" s="28">
        <f t="shared" si="21"/>
      </c>
      <c r="Q64" s="9"/>
      <c r="R64" s="9"/>
      <c r="S64" s="210">
        <f t="shared" si="22"/>
      </c>
      <c r="T64" s="211">
        <f t="shared" si="23"/>
      </c>
      <c r="U64" s="31"/>
      <c r="V64" s="27">
        <f t="shared" si="12"/>
        <v>-1000</v>
      </c>
      <c r="W64" s="39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2"/>
      <c r="AI64" s="2"/>
      <c r="AJ64" s="2"/>
      <c r="AK64" s="2"/>
    </row>
    <row r="65" spans="1:37" ht="16.5" customHeight="1">
      <c r="A65" s="46"/>
      <c r="B65" s="28">
        <f t="shared" si="13"/>
      </c>
      <c r="C65" s="9"/>
      <c r="D65" s="9"/>
      <c r="E65" s="29">
        <f t="shared" si="14"/>
      </c>
      <c r="F65" s="28">
        <f t="shared" si="15"/>
      </c>
      <c r="G65" s="9"/>
      <c r="H65" s="9"/>
      <c r="I65" s="30">
        <f t="shared" si="16"/>
      </c>
      <c r="J65" s="29">
        <f t="shared" si="17"/>
      </c>
      <c r="K65" s="28">
        <f t="shared" si="18"/>
      </c>
      <c r="L65" s="9"/>
      <c r="M65" s="9"/>
      <c r="N65" s="30">
        <f t="shared" si="19"/>
      </c>
      <c r="O65" s="29">
        <f t="shared" si="20"/>
      </c>
      <c r="P65" s="28">
        <f t="shared" si="21"/>
      </c>
      <c r="Q65" s="9"/>
      <c r="R65" s="9"/>
      <c r="S65" s="210">
        <f t="shared" si="22"/>
      </c>
      <c r="T65" s="211">
        <f t="shared" si="23"/>
      </c>
      <c r="U65" s="31"/>
      <c r="V65" s="27">
        <f t="shared" si="12"/>
        <v>-1000</v>
      </c>
      <c r="W65" s="24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2"/>
      <c r="AI65" s="2"/>
      <c r="AJ65" s="2"/>
      <c r="AK65" s="2"/>
    </row>
    <row r="66" spans="1:37" ht="16.5" customHeight="1" thickBot="1">
      <c r="A66" s="46"/>
      <c r="B66" s="28">
        <f t="shared" si="13"/>
      </c>
      <c r="C66" s="9"/>
      <c r="D66" s="9"/>
      <c r="E66" s="29">
        <f t="shared" si="14"/>
      </c>
      <c r="F66" s="28">
        <f t="shared" si="15"/>
      </c>
      <c r="G66" s="9"/>
      <c r="H66" s="9"/>
      <c r="I66" s="30">
        <f t="shared" si="16"/>
      </c>
      <c r="J66" s="29">
        <f t="shared" si="17"/>
      </c>
      <c r="K66" s="28">
        <f t="shared" si="18"/>
      </c>
      <c r="L66" s="9"/>
      <c r="M66" s="9"/>
      <c r="N66" s="30">
        <f t="shared" si="19"/>
      </c>
      <c r="O66" s="29">
        <f t="shared" si="20"/>
      </c>
      <c r="P66" s="28">
        <f t="shared" si="21"/>
      </c>
      <c r="Q66" s="9"/>
      <c r="R66" s="9"/>
      <c r="S66" s="210">
        <f t="shared" si="22"/>
      </c>
      <c r="T66" s="211">
        <f t="shared" si="23"/>
      </c>
      <c r="U66" s="31"/>
      <c r="V66" s="27">
        <f t="shared" si="12"/>
        <v>-1000</v>
      </c>
      <c r="W66" s="239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2"/>
      <c r="AI66" s="2"/>
      <c r="AJ66" s="2"/>
      <c r="AK66" s="2"/>
    </row>
    <row r="67" spans="1:37" ht="16.5" customHeight="1">
      <c r="A67" s="46"/>
      <c r="B67" s="28">
        <f t="shared" si="13"/>
      </c>
      <c r="C67" s="9"/>
      <c r="D67" s="9"/>
      <c r="E67" s="29">
        <f t="shared" si="14"/>
      </c>
      <c r="F67" s="28">
        <f t="shared" si="15"/>
      </c>
      <c r="G67" s="9"/>
      <c r="H67" s="9"/>
      <c r="I67" s="30">
        <f t="shared" si="16"/>
      </c>
      <c r="J67" s="29">
        <f t="shared" si="17"/>
      </c>
      <c r="K67" s="28">
        <f t="shared" si="18"/>
      </c>
      <c r="L67" s="9"/>
      <c r="M67" s="9"/>
      <c r="N67" s="30">
        <f t="shared" si="19"/>
      </c>
      <c r="O67" s="29">
        <f t="shared" si="20"/>
      </c>
      <c r="P67" s="28">
        <f t="shared" si="21"/>
      </c>
      <c r="Q67" s="9"/>
      <c r="R67" s="9"/>
      <c r="S67" s="210">
        <f t="shared" si="22"/>
      </c>
      <c r="T67" s="211">
        <f t="shared" si="23"/>
      </c>
      <c r="U67" s="31"/>
      <c r="V67" s="27">
        <f t="shared" si="12"/>
        <v>-1000</v>
      </c>
      <c r="W67" s="38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2"/>
      <c r="AI67" s="2"/>
      <c r="AJ67" s="2"/>
      <c r="AK67" s="2"/>
    </row>
    <row r="68" spans="1:37" ht="16.5" customHeight="1" thickBot="1">
      <c r="A68" s="46"/>
      <c r="B68" s="28">
        <f t="shared" si="13"/>
      </c>
      <c r="C68" s="9"/>
      <c r="D68" s="9"/>
      <c r="E68" s="29">
        <f t="shared" si="14"/>
      </c>
      <c r="F68" s="28">
        <f t="shared" si="15"/>
      </c>
      <c r="G68" s="9"/>
      <c r="H68" s="9"/>
      <c r="I68" s="30">
        <f t="shared" si="16"/>
      </c>
      <c r="J68" s="29">
        <f t="shared" si="17"/>
      </c>
      <c r="K68" s="28">
        <f t="shared" si="18"/>
      </c>
      <c r="L68" s="9"/>
      <c r="M68" s="9"/>
      <c r="N68" s="30">
        <f t="shared" si="19"/>
      </c>
      <c r="O68" s="29">
        <f t="shared" si="20"/>
      </c>
      <c r="P68" s="28">
        <f t="shared" si="21"/>
      </c>
      <c r="Q68" s="9"/>
      <c r="R68" s="9"/>
      <c r="S68" s="210">
        <f t="shared" si="22"/>
      </c>
      <c r="T68" s="211">
        <f t="shared" si="23"/>
      </c>
      <c r="U68" s="31"/>
      <c r="V68" s="27">
        <f t="shared" si="12"/>
        <v>-1000</v>
      </c>
      <c r="W68" s="39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2"/>
      <c r="AI68" s="2"/>
      <c r="AJ68" s="2"/>
      <c r="AK68" s="2"/>
    </row>
    <row r="69" spans="1:37" ht="16.5" customHeight="1">
      <c r="A69" s="46"/>
      <c r="B69" s="28">
        <f t="shared" si="13"/>
      </c>
      <c r="C69" s="9"/>
      <c r="D69" s="9"/>
      <c r="E69" s="29">
        <f t="shared" si="14"/>
      </c>
      <c r="F69" s="28">
        <f t="shared" si="15"/>
      </c>
      <c r="G69" s="9"/>
      <c r="H69" s="9"/>
      <c r="I69" s="30">
        <f t="shared" si="16"/>
      </c>
      <c r="J69" s="29">
        <f t="shared" si="17"/>
      </c>
      <c r="K69" s="28">
        <f t="shared" si="18"/>
      </c>
      <c r="L69" s="9"/>
      <c r="M69" s="9"/>
      <c r="N69" s="30">
        <f t="shared" si="19"/>
      </c>
      <c r="O69" s="29">
        <f t="shared" si="20"/>
      </c>
      <c r="P69" s="28">
        <f t="shared" si="21"/>
      </c>
      <c r="Q69" s="9"/>
      <c r="R69" s="9"/>
      <c r="S69" s="210">
        <f t="shared" si="22"/>
      </c>
      <c r="T69" s="211">
        <f t="shared" si="23"/>
      </c>
      <c r="U69" s="31"/>
      <c r="V69" s="27">
        <f t="shared" si="12"/>
        <v>-1000</v>
      </c>
      <c r="W69" s="24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2"/>
      <c r="AI69" s="2"/>
      <c r="AJ69" s="2"/>
      <c r="AK69" s="2"/>
    </row>
    <row r="70" spans="1:37" ht="16.5" customHeight="1" thickBot="1">
      <c r="A70" s="46"/>
      <c r="B70" s="28">
        <f t="shared" si="13"/>
      </c>
      <c r="C70" s="9"/>
      <c r="D70" s="9"/>
      <c r="E70" s="29">
        <f t="shared" si="14"/>
      </c>
      <c r="F70" s="28">
        <f t="shared" si="15"/>
      </c>
      <c r="G70" s="9"/>
      <c r="H70" s="9"/>
      <c r="I70" s="30">
        <f t="shared" si="16"/>
      </c>
      <c r="J70" s="29">
        <f t="shared" si="17"/>
      </c>
      <c r="K70" s="28">
        <f t="shared" si="18"/>
      </c>
      <c r="L70" s="9"/>
      <c r="M70" s="9"/>
      <c r="N70" s="30">
        <f t="shared" si="19"/>
      </c>
      <c r="O70" s="29">
        <f t="shared" si="20"/>
      </c>
      <c r="P70" s="28">
        <f t="shared" si="21"/>
      </c>
      <c r="Q70" s="9"/>
      <c r="R70" s="9"/>
      <c r="S70" s="210">
        <f t="shared" si="22"/>
      </c>
      <c r="T70" s="211">
        <f t="shared" si="23"/>
      </c>
      <c r="U70" s="31"/>
      <c r="V70" s="27">
        <f t="shared" si="12"/>
        <v>-1000</v>
      </c>
      <c r="W70" s="239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2"/>
      <c r="AI70" s="2"/>
      <c r="AJ70" s="2"/>
      <c r="AK70" s="2"/>
    </row>
    <row r="71" spans="1:37" ht="16.5" customHeight="1">
      <c r="A71" s="46"/>
      <c r="B71" s="28">
        <f t="shared" si="13"/>
      </c>
      <c r="C71" s="9"/>
      <c r="D71" s="9"/>
      <c r="E71" s="29">
        <f t="shared" si="14"/>
      </c>
      <c r="F71" s="28">
        <f t="shared" si="15"/>
      </c>
      <c r="G71" s="9"/>
      <c r="H71" s="9"/>
      <c r="I71" s="30">
        <f t="shared" si="16"/>
      </c>
      <c r="J71" s="29">
        <f t="shared" si="17"/>
      </c>
      <c r="K71" s="28">
        <f t="shared" si="18"/>
      </c>
      <c r="L71" s="9"/>
      <c r="M71" s="9"/>
      <c r="N71" s="30">
        <f t="shared" si="19"/>
      </c>
      <c r="O71" s="29">
        <f t="shared" si="20"/>
      </c>
      <c r="P71" s="28">
        <f t="shared" si="21"/>
      </c>
      <c r="Q71" s="9"/>
      <c r="R71" s="9"/>
      <c r="S71" s="210">
        <f t="shared" si="22"/>
      </c>
      <c r="T71" s="211">
        <f t="shared" si="23"/>
      </c>
      <c r="U71" s="31"/>
      <c r="V71" s="27">
        <f t="shared" si="12"/>
        <v>-1000</v>
      </c>
      <c r="W71" s="38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2"/>
      <c r="AI71" s="2"/>
      <c r="AJ71" s="2"/>
      <c r="AK71" s="2"/>
    </row>
    <row r="72" spans="1:37" ht="16.5" customHeight="1" thickBot="1">
      <c r="A72" s="46"/>
      <c r="B72" s="28">
        <f t="shared" si="13"/>
      </c>
      <c r="C72" s="9"/>
      <c r="D72" s="9"/>
      <c r="E72" s="29">
        <f t="shared" si="14"/>
      </c>
      <c r="F72" s="28">
        <f t="shared" si="15"/>
      </c>
      <c r="G72" s="9"/>
      <c r="H72" s="9"/>
      <c r="I72" s="30">
        <f t="shared" si="16"/>
      </c>
      <c r="J72" s="29">
        <f t="shared" si="17"/>
      </c>
      <c r="K72" s="28">
        <f t="shared" si="18"/>
      </c>
      <c r="L72" s="9"/>
      <c r="M72" s="9"/>
      <c r="N72" s="30">
        <f t="shared" si="19"/>
      </c>
      <c r="O72" s="29">
        <f t="shared" si="20"/>
      </c>
      <c r="P72" s="28">
        <f t="shared" si="21"/>
      </c>
      <c r="Q72" s="9"/>
      <c r="R72" s="9"/>
      <c r="S72" s="210">
        <f t="shared" si="22"/>
      </c>
      <c r="T72" s="211">
        <f t="shared" si="23"/>
      </c>
      <c r="U72" s="31"/>
      <c r="V72" s="27">
        <f t="shared" si="12"/>
        <v>-1000</v>
      </c>
      <c r="W72" s="39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2"/>
      <c r="AI72" s="2"/>
      <c r="AJ72" s="2"/>
      <c r="AK72" s="2"/>
    </row>
    <row r="73" spans="1:37" ht="16.5" customHeight="1">
      <c r="A73" s="46"/>
      <c r="B73" s="28">
        <f t="shared" si="13"/>
      </c>
      <c r="C73" s="9"/>
      <c r="D73" s="9"/>
      <c r="E73" s="29">
        <f t="shared" si="14"/>
      </c>
      <c r="F73" s="28">
        <f t="shared" si="15"/>
      </c>
      <c r="G73" s="9"/>
      <c r="H73" s="9"/>
      <c r="I73" s="30">
        <f t="shared" si="16"/>
      </c>
      <c r="J73" s="29">
        <f t="shared" si="17"/>
      </c>
      <c r="K73" s="28">
        <f t="shared" si="18"/>
      </c>
      <c r="L73" s="9"/>
      <c r="M73" s="9"/>
      <c r="N73" s="30">
        <f t="shared" si="19"/>
      </c>
      <c r="O73" s="29">
        <f t="shared" si="20"/>
      </c>
      <c r="P73" s="28">
        <f t="shared" si="21"/>
      </c>
      <c r="Q73" s="9"/>
      <c r="R73" s="9"/>
      <c r="S73" s="210">
        <f t="shared" si="22"/>
      </c>
      <c r="T73" s="211">
        <f t="shared" si="23"/>
      </c>
      <c r="U73" s="31"/>
      <c r="V73" s="27">
        <f t="shared" si="12"/>
        <v>-1000</v>
      </c>
      <c r="W73" s="24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2"/>
      <c r="AI73" s="2"/>
      <c r="AJ73" s="2"/>
      <c r="AK73" s="2"/>
    </row>
    <row r="74" spans="1:37" ht="16.5" customHeight="1" thickBot="1">
      <c r="A74" s="46"/>
      <c r="B74" s="28">
        <f t="shared" si="13"/>
      </c>
      <c r="C74" s="9"/>
      <c r="D74" s="9"/>
      <c r="E74" s="29">
        <f t="shared" si="14"/>
      </c>
      <c r="F74" s="28">
        <f t="shared" si="15"/>
      </c>
      <c r="G74" s="9"/>
      <c r="H74" s="9"/>
      <c r="I74" s="30">
        <f t="shared" si="16"/>
      </c>
      <c r="J74" s="29">
        <f t="shared" si="17"/>
      </c>
      <c r="K74" s="28">
        <f t="shared" si="18"/>
      </c>
      <c r="L74" s="9"/>
      <c r="M74" s="9"/>
      <c r="N74" s="30">
        <f t="shared" si="19"/>
      </c>
      <c r="O74" s="29">
        <f t="shared" si="20"/>
      </c>
      <c r="P74" s="28">
        <f t="shared" si="21"/>
      </c>
      <c r="Q74" s="9"/>
      <c r="R74" s="9"/>
      <c r="S74" s="210">
        <f t="shared" si="22"/>
      </c>
      <c r="T74" s="211">
        <f t="shared" si="23"/>
      </c>
      <c r="U74" s="31"/>
      <c r="V74" s="27">
        <f t="shared" si="12"/>
        <v>-1000</v>
      </c>
      <c r="W74" s="239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2"/>
      <c r="AI74" s="2"/>
      <c r="AJ74" s="2"/>
      <c r="AK74" s="2"/>
    </row>
    <row r="75" spans="1:37" ht="16.5" customHeight="1">
      <c r="A75" s="46"/>
      <c r="B75" s="28">
        <f t="shared" si="13"/>
      </c>
      <c r="C75" s="9"/>
      <c r="D75" s="9"/>
      <c r="E75" s="29">
        <f t="shared" si="14"/>
      </c>
      <c r="F75" s="28">
        <f t="shared" si="15"/>
      </c>
      <c r="G75" s="9"/>
      <c r="H75" s="9"/>
      <c r="I75" s="30">
        <f t="shared" si="16"/>
      </c>
      <c r="J75" s="29">
        <f t="shared" si="17"/>
      </c>
      <c r="K75" s="28">
        <f t="shared" si="18"/>
      </c>
      <c r="L75" s="9"/>
      <c r="M75" s="9"/>
      <c r="N75" s="30">
        <f t="shared" si="19"/>
      </c>
      <c r="O75" s="29">
        <f t="shared" si="20"/>
      </c>
      <c r="P75" s="28">
        <f t="shared" si="21"/>
      </c>
      <c r="Q75" s="9"/>
      <c r="R75" s="9"/>
      <c r="S75" s="210">
        <f t="shared" si="22"/>
      </c>
      <c r="T75" s="211">
        <f t="shared" si="23"/>
      </c>
      <c r="U75" s="31"/>
      <c r="V75" s="27">
        <f t="shared" si="12"/>
        <v>-1000</v>
      </c>
      <c r="W75" s="3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2"/>
      <c r="AI75" s="2"/>
      <c r="AJ75" s="2"/>
      <c r="AK75" s="2"/>
    </row>
    <row r="76" spans="1:37" ht="16.5" customHeight="1" thickBot="1">
      <c r="A76" s="46"/>
      <c r="B76" s="28">
        <f t="shared" si="13"/>
      </c>
      <c r="C76" s="9"/>
      <c r="D76" s="9"/>
      <c r="E76" s="29">
        <f t="shared" si="14"/>
      </c>
      <c r="F76" s="28">
        <f t="shared" si="15"/>
      </c>
      <c r="G76" s="9"/>
      <c r="H76" s="9"/>
      <c r="I76" s="30">
        <f t="shared" si="16"/>
      </c>
      <c r="J76" s="29">
        <f t="shared" si="17"/>
      </c>
      <c r="K76" s="28">
        <f t="shared" si="18"/>
      </c>
      <c r="L76" s="9"/>
      <c r="M76" s="9"/>
      <c r="N76" s="30">
        <f t="shared" si="19"/>
      </c>
      <c r="O76" s="29">
        <f t="shared" si="20"/>
      </c>
      <c r="P76" s="28">
        <f t="shared" si="21"/>
      </c>
      <c r="Q76" s="9"/>
      <c r="R76" s="9"/>
      <c r="S76" s="210">
        <f t="shared" si="22"/>
      </c>
      <c r="T76" s="211">
        <f t="shared" si="23"/>
      </c>
      <c r="U76" s="31"/>
      <c r="V76" s="27">
        <f t="shared" si="12"/>
        <v>-1000</v>
      </c>
      <c r="W76" s="39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2"/>
      <c r="AI76" s="2"/>
      <c r="AJ76" s="2"/>
      <c r="AK76" s="2"/>
    </row>
    <row r="77" spans="1:37" ht="15.75">
      <c r="A77" s="46"/>
      <c r="B77" s="28">
        <f aca="true" t="shared" si="24" ref="B77:B108">IF($A77="","",IF(C77="","0",IF(C77&gt;D77,"1",IF(C77=D77,"Err","0"))))</f>
      </c>
      <c r="C77" s="9"/>
      <c r="D77" s="9"/>
      <c r="E77" s="29">
        <f aca="true" t="shared" si="25" ref="E77:E108">IF(A77="","",C77-D77)</f>
      </c>
      <c r="F77" s="28">
        <f aca="true" t="shared" si="26" ref="F77:F108">IF($A77="","",IF(G77="","0",IF(G77&gt;H77,"1",IF(G77=H77,"Err","0"))))</f>
      </c>
      <c r="G77" s="9"/>
      <c r="H77" s="9"/>
      <c r="I77" s="30">
        <f aca="true" t="shared" si="27" ref="I77:I108">IF($A77="","",B77+F77)</f>
      </c>
      <c r="J77" s="29">
        <f aca="true" t="shared" si="28" ref="J77:J108">IF(A77="","",E77+G77-H77)</f>
      </c>
      <c r="K77" s="28">
        <f aca="true" t="shared" si="29" ref="K77:K108">IF($A77="","",IF(L77="","0",IF(L77&gt;M77,"1",IF(L77=M77,"Err","0"))))</f>
      </c>
      <c r="L77" s="9"/>
      <c r="M77" s="9"/>
      <c r="N77" s="30">
        <f aca="true" t="shared" si="30" ref="N77:N108">IF(A77="","",I77+K77)</f>
      </c>
      <c r="O77" s="29">
        <f aca="true" t="shared" si="31" ref="O77:O108">IF(A77="","",J77+L77-M77)</f>
      </c>
      <c r="P77" s="28">
        <f aca="true" t="shared" si="32" ref="P77:P108">IF($A77="","",IF(Q77="","0",IF(Q77&gt;R77,"1",IF(Q77=R77,"Err","0"))))</f>
      </c>
      <c r="Q77" s="9"/>
      <c r="R77" s="9"/>
      <c r="S77" s="210">
        <f aca="true" t="shared" si="33" ref="S77:S108">IF(A77="","",N77+P77)</f>
      </c>
      <c r="T77" s="211">
        <f aca="true" t="shared" si="34" ref="T77:T108">IF(A77="","",O77+Q77-R77)</f>
      </c>
      <c r="U77" s="31"/>
      <c r="V77" s="24"/>
      <c r="W77" s="24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2"/>
      <c r="AI77" s="2"/>
      <c r="AJ77" s="2"/>
      <c r="AK77" s="2"/>
    </row>
    <row r="78" spans="1:37" ht="16.5" thickBot="1">
      <c r="A78" s="46"/>
      <c r="B78" s="28">
        <f t="shared" si="24"/>
      </c>
      <c r="C78" s="9"/>
      <c r="D78" s="9"/>
      <c r="E78" s="29">
        <f t="shared" si="25"/>
      </c>
      <c r="F78" s="28">
        <f t="shared" si="26"/>
      </c>
      <c r="G78" s="9"/>
      <c r="H78" s="9"/>
      <c r="I78" s="30">
        <f t="shared" si="27"/>
      </c>
      <c r="J78" s="29">
        <f t="shared" si="28"/>
      </c>
      <c r="K78" s="28">
        <f t="shared" si="29"/>
      </c>
      <c r="L78" s="9"/>
      <c r="M78" s="9"/>
      <c r="N78" s="30">
        <f t="shared" si="30"/>
      </c>
      <c r="O78" s="29">
        <f t="shared" si="31"/>
      </c>
      <c r="P78" s="28">
        <f t="shared" si="32"/>
      </c>
      <c r="Q78" s="9"/>
      <c r="R78" s="9"/>
      <c r="S78" s="210">
        <f t="shared" si="33"/>
      </c>
      <c r="T78" s="211">
        <f t="shared" si="34"/>
      </c>
      <c r="U78" s="31"/>
      <c r="V78" s="24"/>
      <c r="W78" s="239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2"/>
      <c r="AI78" s="2"/>
      <c r="AJ78" s="2"/>
      <c r="AK78" s="2"/>
    </row>
    <row r="79" spans="1:37" ht="15.75">
      <c r="A79" s="46"/>
      <c r="B79" s="28">
        <f t="shared" si="24"/>
      </c>
      <c r="C79" s="9"/>
      <c r="D79" s="9"/>
      <c r="E79" s="29">
        <f t="shared" si="25"/>
      </c>
      <c r="F79" s="28">
        <f t="shared" si="26"/>
      </c>
      <c r="G79" s="9"/>
      <c r="H79" s="9"/>
      <c r="I79" s="30">
        <f t="shared" si="27"/>
      </c>
      <c r="J79" s="29">
        <f t="shared" si="28"/>
      </c>
      <c r="K79" s="28">
        <f t="shared" si="29"/>
      </c>
      <c r="L79" s="9"/>
      <c r="M79" s="9"/>
      <c r="N79" s="30">
        <f t="shared" si="30"/>
      </c>
      <c r="O79" s="29">
        <f t="shared" si="31"/>
      </c>
      <c r="P79" s="28">
        <f t="shared" si="32"/>
      </c>
      <c r="Q79" s="9"/>
      <c r="R79" s="9"/>
      <c r="S79" s="210">
        <f t="shared" si="33"/>
      </c>
      <c r="T79" s="211">
        <f t="shared" si="34"/>
      </c>
      <c r="U79" s="31"/>
      <c r="V79" s="24"/>
      <c r="W79" s="38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2"/>
      <c r="AI79" s="2"/>
      <c r="AJ79" s="2"/>
      <c r="AK79" s="2"/>
    </row>
    <row r="80" spans="1:37" ht="16.5" thickBot="1">
      <c r="A80" s="46"/>
      <c r="B80" s="28">
        <f t="shared" si="24"/>
      </c>
      <c r="C80" s="9"/>
      <c r="D80" s="9"/>
      <c r="E80" s="29">
        <f t="shared" si="25"/>
      </c>
      <c r="F80" s="28">
        <f t="shared" si="26"/>
      </c>
      <c r="G80" s="9"/>
      <c r="H80" s="9"/>
      <c r="I80" s="30">
        <f t="shared" si="27"/>
      </c>
      <c r="J80" s="29">
        <f t="shared" si="28"/>
      </c>
      <c r="K80" s="28">
        <f t="shared" si="29"/>
      </c>
      <c r="L80" s="9"/>
      <c r="M80" s="9"/>
      <c r="N80" s="30">
        <f t="shared" si="30"/>
      </c>
      <c r="O80" s="29">
        <f t="shared" si="31"/>
      </c>
      <c r="P80" s="28">
        <f t="shared" si="32"/>
      </c>
      <c r="Q80" s="9"/>
      <c r="R80" s="9"/>
      <c r="S80" s="210">
        <f t="shared" si="33"/>
      </c>
      <c r="T80" s="211">
        <f t="shared" si="34"/>
      </c>
      <c r="U80" s="31"/>
      <c r="V80" s="24"/>
      <c r="W80" s="39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2"/>
      <c r="AI80" s="2"/>
      <c r="AJ80" s="2"/>
      <c r="AK80" s="2"/>
    </row>
    <row r="81" spans="1:37" ht="15.75">
      <c r="A81" s="46"/>
      <c r="B81" s="28">
        <f t="shared" si="24"/>
      </c>
      <c r="C81" s="9"/>
      <c r="D81" s="9"/>
      <c r="E81" s="29">
        <f t="shared" si="25"/>
      </c>
      <c r="F81" s="28">
        <f t="shared" si="26"/>
      </c>
      <c r="G81" s="9"/>
      <c r="H81" s="9"/>
      <c r="I81" s="30">
        <f t="shared" si="27"/>
      </c>
      <c r="J81" s="29">
        <f t="shared" si="28"/>
      </c>
      <c r="K81" s="28">
        <f t="shared" si="29"/>
      </c>
      <c r="L81" s="9"/>
      <c r="M81" s="9"/>
      <c r="N81" s="30">
        <f t="shared" si="30"/>
      </c>
      <c r="O81" s="29">
        <f t="shared" si="31"/>
      </c>
      <c r="P81" s="28">
        <f t="shared" si="32"/>
      </c>
      <c r="Q81" s="9"/>
      <c r="R81" s="9"/>
      <c r="S81" s="210">
        <f t="shared" si="33"/>
      </c>
      <c r="T81" s="211">
        <f t="shared" si="34"/>
      </c>
      <c r="U81" s="31"/>
      <c r="V81" s="24"/>
      <c r="W81" s="24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2"/>
      <c r="AI81" s="2"/>
      <c r="AJ81" s="2"/>
      <c r="AK81" s="2"/>
    </row>
    <row r="82" spans="1:37" ht="16.5" thickBot="1">
      <c r="A82" s="46"/>
      <c r="B82" s="28">
        <f t="shared" si="24"/>
      </c>
      <c r="C82" s="9"/>
      <c r="D82" s="9"/>
      <c r="E82" s="29">
        <f t="shared" si="25"/>
      </c>
      <c r="F82" s="28">
        <f t="shared" si="26"/>
      </c>
      <c r="G82" s="9"/>
      <c r="H82" s="9"/>
      <c r="I82" s="30">
        <f t="shared" si="27"/>
      </c>
      <c r="J82" s="29">
        <f t="shared" si="28"/>
      </c>
      <c r="K82" s="28">
        <f t="shared" si="29"/>
      </c>
      <c r="L82" s="9"/>
      <c r="M82" s="9"/>
      <c r="N82" s="30">
        <f t="shared" si="30"/>
      </c>
      <c r="O82" s="29">
        <f t="shared" si="31"/>
      </c>
      <c r="P82" s="28">
        <f t="shared" si="32"/>
      </c>
      <c r="Q82" s="9"/>
      <c r="R82" s="9"/>
      <c r="S82" s="210">
        <f t="shared" si="33"/>
      </c>
      <c r="T82" s="211">
        <f t="shared" si="34"/>
      </c>
      <c r="U82" s="31"/>
      <c r="V82" s="24"/>
      <c r="W82" s="239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2"/>
      <c r="AI82" s="2"/>
      <c r="AJ82" s="2"/>
      <c r="AK82" s="2"/>
    </row>
    <row r="83" spans="1:37" ht="15.75">
      <c r="A83" s="46"/>
      <c r="B83" s="28">
        <f t="shared" si="24"/>
      </c>
      <c r="C83" s="9"/>
      <c r="D83" s="9"/>
      <c r="E83" s="29">
        <f t="shared" si="25"/>
      </c>
      <c r="F83" s="28">
        <f t="shared" si="26"/>
      </c>
      <c r="G83" s="9"/>
      <c r="H83" s="9"/>
      <c r="I83" s="30">
        <f t="shared" si="27"/>
      </c>
      <c r="J83" s="29">
        <f t="shared" si="28"/>
      </c>
      <c r="K83" s="28">
        <f t="shared" si="29"/>
      </c>
      <c r="L83" s="9"/>
      <c r="M83" s="9"/>
      <c r="N83" s="30">
        <f t="shared" si="30"/>
      </c>
      <c r="O83" s="29">
        <f t="shared" si="31"/>
      </c>
      <c r="P83" s="28">
        <f t="shared" si="32"/>
      </c>
      <c r="Q83" s="9"/>
      <c r="R83" s="9"/>
      <c r="S83" s="210">
        <f t="shared" si="33"/>
      </c>
      <c r="T83" s="211">
        <f t="shared" si="34"/>
      </c>
      <c r="U83" s="31"/>
      <c r="V83" s="24"/>
      <c r="W83" s="38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2"/>
      <c r="AI83" s="2"/>
      <c r="AJ83" s="2"/>
      <c r="AK83" s="2"/>
    </row>
    <row r="84" spans="1:35" ht="16.5" thickBot="1">
      <c r="A84" s="46"/>
      <c r="B84" s="28">
        <f t="shared" si="24"/>
      </c>
      <c r="C84" s="9"/>
      <c r="D84" s="9"/>
      <c r="E84" s="29">
        <f t="shared" si="25"/>
      </c>
      <c r="F84" s="28">
        <f t="shared" si="26"/>
      </c>
      <c r="G84" s="9"/>
      <c r="H84" s="9"/>
      <c r="I84" s="30">
        <f t="shared" si="27"/>
      </c>
      <c r="J84" s="29">
        <f t="shared" si="28"/>
      </c>
      <c r="K84" s="28">
        <f t="shared" si="29"/>
      </c>
      <c r="L84" s="9"/>
      <c r="M84" s="9"/>
      <c r="N84" s="30">
        <f t="shared" si="30"/>
      </c>
      <c r="O84" s="29">
        <f t="shared" si="31"/>
      </c>
      <c r="P84" s="28">
        <f t="shared" si="32"/>
      </c>
      <c r="Q84" s="9"/>
      <c r="R84" s="9"/>
      <c r="S84" s="210">
        <f t="shared" si="33"/>
      </c>
      <c r="T84" s="211">
        <f t="shared" si="34"/>
      </c>
      <c r="U84" s="31"/>
      <c r="W84" s="39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</row>
    <row r="85" spans="1:35" ht="15.75">
      <c r="A85" s="46"/>
      <c r="B85" s="28">
        <f t="shared" si="24"/>
      </c>
      <c r="C85" s="9"/>
      <c r="D85" s="9"/>
      <c r="E85" s="29">
        <f t="shared" si="25"/>
      </c>
      <c r="F85" s="28">
        <f t="shared" si="26"/>
      </c>
      <c r="G85" s="9"/>
      <c r="H85" s="9"/>
      <c r="I85" s="30">
        <f t="shared" si="27"/>
      </c>
      <c r="J85" s="29">
        <f t="shared" si="28"/>
      </c>
      <c r="K85" s="28">
        <f t="shared" si="29"/>
      </c>
      <c r="L85" s="9"/>
      <c r="M85" s="9"/>
      <c r="N85" s="30">
        <f t="shared" si="30"/>
      </c>
      <c r="O85" s="29">
        <f t="shared" si="31"/>
      </c>
      <c r="P85" s="28">
        <f t="shared" si="32"/>
      </c>
      <c r="Q85" s="9"/>
      <c r="R85" s="9"/>
      <c r="S85" s="210">
        <f t="shared" si="33"/>
      </c>
      <c r="T85" s="211">
        <f t="shared" si="34"/>
      </c>
      <c r="U85" s="31"/>
      <c r="W85" s="241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</row>
    <row r="86" spans="1:35" ht="16.5" thickBot="1">
      <c r="A86" s="46"/>
      <c r="B86" s="28">
        <f t="shared" si="24"/>
      </c>
      <c r="C86" s="9"/>
      <c r="D86" s="9"/>
      <c r="E86" s="29">
        <f t="shared" si="25"/>
      </c>
      <c r="F86" s="28">
        <f t="shared" si="26"/>
      </c>
      <c r="G86" s="9"/>
      <c r="H86" s="9"/>
      <c r="I86" s="30">
        <f t="shared" si="27"/>
      </c>
      <c r="J86" s="29">
        <f t="shared" si="28"/>
      </c>
      <c r="K86" s="28">
        <f t="shared" si="29"/>
      </c>
      <c r="L86" s="9"/>
      <c r="M86" s="9"/>
      <c r="N86" s="30">
        <f t="shared" si="30"/>
      </c>
      <c r="O86" s="29">
        <f t="shared" si="31"/>
      </c>
      <c r="P86" s="28">
        <f t="shared" si="32"/>
      </c>
      <c r="Q86" s="9"/>
      <c r="R86" s="9"/>
      <c r="S86" s="210">
        <f t="shared" si="33"/>
      </c>
      <c r="T86" s="211">
        <f t="shared" si="34"/>
      </c>
      <c r="U86" s="31"/>
      <c r="W86" s="239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</row>
    <row r="87" spans="1:35" ht="15.75">
      <c r="A87" s="46"/>
      <c r="B87" s="28">
        <f t="shared" si="24"/>
      </c>
      <c r="C87" s="9"/>
      <c r="D87" s="9"/>
      <c r="E87" s="29">
        <f t="shared" si="25"/>
      </c>
      <c r="F87" s="28">
        <f t="shared" si="26"/>
      </c>
      <c r="G87" s="9"/>
      <c r="H87" s="9"/>
      <c r="I87" s="30">
        <f t="shared" si="27"/>
      </c>
      <c r="J87" s="29">
        <f t="shared" si="28"/>
      </c>
      <c r="K87" s="28">
        <f t="shared" si="29"/>
      </c>
      <c r="L87" s="9"/>
      <c r="M87" s="9"/>
      <c r="N87" s="30">
        <f t="shared" si="30"/>
      </c>
      <c r="O87" s="29">
        <f t="shared" si="31"/>
      </c>
      <c r="P87" s="28">
        <f t="shared" si="32"/>
      </c>
      <c r="Q87" s="9"/>
      <c r="R87" s="9"/>
      <c r="S87" s="210">
        <f t="shared" si="33"/>
      </c>
      <c r="T87" s="211">
        <f t="shared" si="34"/>
      </c>
      <c r="U87" s="31"/>
      <c r="W87" s="38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</row>
    <row r="88" spans="1:35" ht="16.5" thickBot="1">
      <c r="A88" s="46"/>
      <c r="B88" s="28">
        <f t="shared" si="24"/>
      </c>
      <c r="C88" s="9"/>
      <c r="D88" s="9"/>
      <c r="E88" s="29">
        <f t="shared" si="25"/>
      </c>
      <c r="F88" s="28">
        <f t="shared" si="26"/>
      </c>
      <c r="G88" s="9"/>
      <c r="H88" s="9"/>
      <c r="I88" s="30">
        <f t="shared" si="27"/>
      </c>
      <c r="J88" s="29">
        <f t="shared" si="28"/>
      </c>
      <c r="K88" s="28">
        <f t="shared" si="29"/>
      </c>
      <c r="L88" s="9"/>
      <c r="M88" s="9"/>
      <c r="N88" s="30">
        <f t="shared" si="30"/>
      </c>
      <c r="O88" s="29">
        <f t="shared" si="31"/>
      </c>
      <c r="P88" s="28">
        <f t="shared" si="32"/>
      </c>
      <c r="Q88" s="9"/>
      <c r="R88" s="9"/>
      <c r="S88" s="210">
        <f t="shared" si="33"/>
      </c>
      <c r="T88" s="211">
        <f t="shared" si="34"/>
      </c>
      <c r="U88" s="31"/>
      <c r="W88" s="39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</row>
    <row r="89" spans="1:35" ht="15.75">
      <c r="A89" s="46"/>
      <c r="B89" s="28">
        <f t="shared" si="24"/>
      </c>
      <c r="C89" s="9"/>
      <c r="D89" s="9"/>
      <c r="E89" s="29">
        <f t="shared" si="25"/>
      </c>
      <c r="F89" s="28">
        <f t="shared" si="26"/>
      </c>
      <c r="G89" s="9"/>
      <c r="H89" s="9"/>
      <c r="I89" s="30">
        <f t="shared" si="27"/>
      </c>
      <c r="J89" s="29">
        <f t="shared" si="28"/>
      </c>
      <c r="K89" s="28">
        <f t="shared" si="29"/>
      </c>
      <c r="L89" s="9"/>
      <c r="M89" s="9"/>
      <c r="N89" s="30">
        <f t="shared" si="30"/>
      </c>
      <c r="O89" s="29">
        <f t="shared" si="31"/>
      </c>
      <c r="P89" s="28">
        <f t="shared" si="32"/>
      </c>
      <c r="Q89" s="9"/>
      <c r="R89" s="9"/>
      <c r="S89" s="210">
        <f t="shared" si="33"/>
      </c>
      <c r="T89" s="211">
        <f t="shared" si="34"/>
      </c>
      <c r="U89" s="31"/>
      <c r="W89" s="241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</row>
    <row r="90" spans="1:35" ht="16.5" thickBot="1">
      <c r="A90" s="46"/>
      <c r="B90" s="28">
        <f t="shared" si="24"/>
      </c>
      <c r="C90" s="9"/>
      <c r="D90" s="9"/>
      <c r="E90" s="29">
        <f t="shared" si="25"/>
      </c>
      <c r="F90" s="28">
        <f t="shared" si="26"/>
      </c>
      <c r="G90" s="9"/>
      <c r="H90" s="9"/>
      <c r="I90" s="30">
        <f t="shared" si="27"/>
      </c>
      <c r="J90" s="29">
        <f t="shared" si="28"/>
      </c>
      <c r="K90" s="28">
        <f t="shared" si="29"/>
      </c>
      <c r="L90" s="9"/>
      <c r="M90" s="9"/>
      <c r="N90" s="30">
        <f t="shared" si="30"/>
      </c>
      <c r="O90" s="29">
        <f t="shared" si="31"/>
      </c>
      <c r="P90" s="28">
        <f t="shared" si="32"/>
      </c>
      <c r="Q90" s="9"/>
      <c r="R90" s="9"/>
      <c r="S90" s="210">
        <f t="shared" si="33"/>
      </c>
      <c r="T90" s="211">
        <f t="shared" si="34"/>
      </c>
      <c r="U90" s="31"/>
      <c r="W90" s="239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</row>
    <row r="91" spans="1:35" ht="15.75">
      <c r="A91" s="46"/>
      <c r="B91" s="28">
        <f t="shared" si="24"/>
      </c>
      <c r="C91" s="9"/>
      <c r="D91" s="9"/>
      <c r="E91" s="29">
        <f t="shared" si="25"/>
      </c>
      <c r="F91" s="28">
        <f t="shared" si="26"/>
      </c>
      <c r="G91" s="9"/>
      <c r="H91" s="9"/>
      <c r="I91" s="30">
        <f t="shared" si="27"/>
      </c>
      <c r="J91" s="29">
        <f t="shared" si="28"/>
      </c>
      <c r="K91" s="28">
        <f t="shared" si="29"/>
      </c>
      <c r="L91" s="9"/>
      <c r="M91" s="9"/>
      <c r="N91" s="30">
        <f t="shared" si="30"/>
      </c>
      <c r="O91" s="29">
        <f t="shared" si="31"/>
      </c>
      <c r="P91" s="28">
        <f t="shared" si="32"/>
      </c>
      <c r="Q91" s="9"/>
      <c r="R91" s="9"/>
      <c r="S91" s="210">
        <f t="shared" si="33"/>
      </c>
      <c r="T91" s="211">
        <f t="shared" si="34"/>
      </c>
      <c r="U91" s="31"/>
      <c r="W91" s="38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</row>
    <row r="92" spans="1:35" ht="16.5" thickBot="1">
      <c r="A92" s="46"/>
      <c r="B92" s="28">
        <f t="shared" si="24"/>
      </c>
      <c r="C92" s="9"/>
      <c r="D92" s="9"/>
      <c r="E92" s="29">
        <f t="shared" si="25"/>
      </c>
      <c r="F92" s="28">
        <f t="shared" si="26"/>
      </c>
      <c r="G92" s="9"/>
      <c r="H92" s="9"/>
      <c r="I92" s="30">
        <f t="shared" si="27"/>
      </c>
      <c r="J92" s="29">
        <f t="shared" si="28"/>
      </c>
      <c r="K92" s="28">
        <f t="shared" si="29"/>
      </c>
      <c r="L92" s="9"/>
      <c r="M92" s="9"/>
      <c r="N92" s="30">
        <f t="shared" si="30"/>
      </c>
      <c r="O92" s="29">
        <f t="shared" si="31"/>
      </c>
      <c r="P92" s="28">
        <f t="shared" si="32"/>
      </c>
      <c r="Q92" s="9"/>
      <c r="R92" s="9"/>
      <c r="S92" s="210">
        <f t="shared" si="33"/>
      </c>
      <c r="T92" s="211">
        <f t="shared" si="34"/>
      </c>
      <c r="U92" s="31"/>
      <c r="W92" s="39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</row>
    <row r="93" spans="1:35" ht="15.75">
      <c r="A93" s="46"/>
      <c r="B93" s="28">
        <f t="shared" si="24"/>
      </c>
      <c r="C93" s="9"/>
      <c r="D93" s="9"/>
      <c r="E93" s="29">
        <f t="shared" si="25"/>
      </c>
      <c r="F93" s="28">
        <f t="shared" si="26"/>
      </c>
      <c r="G93" s="9"/>
      <c r="H93" s="9"/>
      <c r="I93" s="30">
        <f t="shared" si="27"/>
      </c>
      <c r="J93" s="29">
        <f t="shared" si="28"/>
      </c>
      <c r="K93" s="28">
        <f t="shared" si="29"/>
      </c>
      <c r="L93" s="9"/>
      <c r="M93" s="9"/>
      <c r="N93" s="30">
        <f t="shared" si="30"/>
      </c>
      <c r="O93" s="29">
        <f t="shared" si="31"/>
      </c>
      <c r="P93" s="28">
        <f t="shared" si="32"/>
      </c>
      <c r="Q93" s="9"/>
      <c r="R93" s="9"/>
      <c r="S93" s="210">
        <f t="shared" si="33"/>
      </c>
      <c r="T93" s="211">
        <f t="shared" si="34"/>
      </c>
      <c r="U93" s="31"/>
      <c r="W93" s="241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</row>
    <row r="94" spans="1:35" ht="16.5" thickBot="1">
      <c r="A94" s="46"/>
      <c r="B94" s="28">
        <f t="shared" si="24"/>
      </c>
      <c r="C94" s="9"/>
      <c r="D94" s="9"/>
      <c r="E94" s="29">
        <f t="shared" si="25"/>
      </c>
      <c r="F94" s="28">
        <f t="shared" si="26"/>
      </c>
      <c r="G94" s="9"/>
      <c r="H94" s="9"/>
      <c r="I94" s="30">
        <f t="shared" si="27"/>
      </c>
      <c r="J94" s="29">
        <f t="shared" si="28"/>
      </c>
      <c r="K94" s="28">
        <f t="shared" si="29"/>
      </c>
      <c r="L94" s="9"/>
      <c r="M94" s="9"/>
      <c r="N94" s="30">
        <f t="shared" si="30"/>
      </c>
      <c r="O94" s="29">
        <f t="shared" si="31"/>
      </c>
      <c r="P94" s="28">
        <f t="shared" si="32"/>
      </c>
      <c r="Q94" s="9"/>
      <c r="R94" s="9"/>
      <c r="S94" s="210">
        <f t="shared" si="33"/>
      </c>
      <c r="T94" s="211">
        <f t="shared" si="34"/>
      </c>
      <c r="U94" s="31"/>
      <c r="W94" s="239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</row>
    <row r="95" spans="1:35" ht="15.75">
      <c r="A95" s="46"/>
      <c r="B95" s="28">
        <f t="shared" si="24"/>
      </c>
      <c r="C95" s="9"/>
      <c r="D95" s="9"/>
      <c r="E95" s="29">
        <f t="shared" si="25"/>
      </c>
      <c r="F95" s="28">
        <f t="shared" si="26"/>
      </c>
      <c r="G95" s="9"/>
      <c r="H95" s="9"/>
      <c r="I95" s="30">
        <f t="shared" si="27"/>
      </c>
      <c r="J95" s="29">
        <f t="shared" si="28"/>
      </c>
      <c r="K95" s="28">
        <f t="shared" si="29"/>
      </c>
      <c r="L95" s="9"/>
      <c r="M95" s="9"/>
      <c r="N95" s="30">
        <f t="shared" si="30"/>
      </c>
      <c r="O95" s="29">
        <f t="shared" si="31"/>
      </c>
      <c r="P95" s="28">
        <f t="shared" si="32"/>
      </c>
      <c r="Q95" s="9"/>
      <c r="R95" s="9"/>
      <c r="S95" s="210">
        <f t="shared" si="33"/>
      </c>
      <c r="T95" s="211">
        <f t="shared" si="34"/>
      </c>
      <c r="U95" s="31"/>
      <c r="W95" s="38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</row>
    <row r="96" spans="1:35" ht="16.5" thickBot="1">
      <c r="A96" s="46"/>
      <c r="B96" s="28">
        <f t="shared" si="24"/>
      </c>
      <c r="C96" s="9"/>
      <c r="D96" s="9"/>
      <c r="E96" s="29">
        <f t="shared" si="25"/>
      </c>
      <c r="F96" s="28">
        <f t="shared" si="26"/>
      </c>
      <c r="G96" s="9"/>
      <c r="H96" s="9"/>
      <c r="I96" s="30">
        <f t="shared" si="27"/>
      </c>
      <c r="J96" s="29">
        <f t="shared" si="28"/>
      </c>
      <c r="K96" s="28">
        <f t="shared" si="29"/>
      </c>
      <c r="L96" s="9"/>
      <c r="M96" s="9"/>
      <c r="N96" s="30">
        <f t="shared" si="30"/>
      </c>
      <c r="O96" s="29">
        <f t="shared" si="31"/>
      </c>
      <c r="P96" s="28">
        <f t="shared" si="32"/>
      </c>
      <c r="Q96" s="9"/>
      <c r="R96" s="9"/>
      <c r="S96" s="210">
        <f t="shared" si="33"/>
      </c>
      <c r="T96" s="211">
        <f t="shared" si="34"/>
      </c>
      <c r="U96" s="31"/>
      <c r="W96" s="39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</row>
    <row r="97" spans="1:35" ht="15.75">
      <c r="A97" s="46"/>
      <c r="B97" s="28">
        <f t="shared" si="24"/>
      </c>
      <c r="C97" s="9"/>
      <c r="D97" s="9"/>
      <c r="E97" s="29">
        <f t="shared" si="25"/>
      </c>
      <c r="F97" s="28">
        <f t="shared" si="26"/>
      </c>
      <c r="G97" s="9"/>
      <c r="H97" s="9"/>
      <c r="I97" s="30">
        <f t="shared" si="27"/>
      </c>
      <c r="J97" s="29">
        <f t="shared" si="28"/>
      </c>
      <c r="K97" s="28">
        <f t="shared" si="29"/>
      </c>
      <c r="L97" s="9"/>
      <c r="M97" s="9"/>
      <c r="N97" s="30">
        <f t="shared" si="30"/>
      </c>
      <c r="O97" s="29">
        <f t="shared" si="31"/>
      </c>
      <c r="P97" s="28">
        <f t="shared" si="32"/>
      </c>
      <c r="Q97" s="9"/>
      <c r="R97" s="9"/>
      <c r="S97" s="210">
        <f t="shared" si="33"/>
      </c>
      <c r="T97" s="211">
        <f t="shared" si="34"/>
      </c>
      <c r="U97" s="31"/>
      <c r="W97" s="241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</row>
    <row r="98" spans="1:35" ht="16.5" thickBot="1">
      <c r="A98" s="46"/>
      <c r="B98" s="28">
        <f t="shared" si="24"/>
      </c>
      <c r="C98" s="9"/>
      <c r="D98" s="9"/>
      <c r="E98" s="29">
        <f t="shared" si="25"/>
      </c>
      <c r="F98" s="28">
        <f t="shared" si="26"/>
      </c>
      <c r="G98" s="9"/>
      <c r="H98" s="9"/>
      <c r="I98" s="30">
        <f t="shared" si="27"/>
      </c>
      <c r="J98" s="29">
        <f t="shared" si="28"/>
      </c>
      <c r="K98" s="28">
        <f t="shared" si="29"/>
      </c>
      <c r="L98" s="9"/>
      <c r="M98" s="9"/>
      <c r="N98" s="30">
        <f t="shared" si="30"/>
      </c>
      <c r="O98" s="29">
        <f t="shared" si="31"/>
      </c>
      <c r="P98" s="28">
        <f t="shared" si="32"/>
      </c>
      <c r="Q98" s="9"/>
      <c r="R98" s="9"/>
      <c r="S98" s="210">
        <f t="shared" si="33"/>
      </c>
      <c r="T98" s="211">
        <f t="shared" si="34"/>
      </c>
      <c r="U98" s="31"/>
      <c r="W98" s="239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</row>
    <row r="99" spans="1:35" ht="15.75">
      <c r="A99" s="46"/>
      <c r="B99" s="28">
        <f t="shared" si="24"/>
      </c>
      <c r="C99" s="9"/>
      <c r="D99" s="9"/>
      <c r="E99" s="29">
        <f t="shared" si="25"/>
      </c>
      <c r="F99" s="28">
        <f t="shared" si="26"/>
      </c>
      <c r="G99" s="9"/>
      <c r="H99" s="9"/>
      <c r="I99" s="30">
        <f t="shared" si="27"/>
      </c>
      <c r="J99" s="29">
        <f t="shared" si="28"/>
      </c>
      <c r="K99" s="28">
        <f t="shared" si="29"/>
      </c>
      <c r="L99" s="9"/>
      <c r="M99" s="9"/>
      <c r="N99" s="30">
        <f t="shared" si="30"/>
      </c>
      <c r="O99" s="29">
        <f t="shared" si="31"/>
      </c>
      <c r="P99" s="28">
        <f t="shared" si="32"/>
      </c>
      <c r="Q99" s="9"/>
      <c r="R99" s="9"/>
      <c r="S99" s="210">
        <f t="shared" si="33"/>
      </c>
      <c r="T99" s="211">
        <f t="shared" si="34"/>
      </c>
      <c r="U99" s="31"/>
      <c r="W99" s="38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</row>
    <row r="100" spans="1:35" ht="16.5" thickBot="1">
      <c r="A100" s="46"/>
      <c r="B100" s="28">
        <f t="shared" si="24"/>
      </c>
      <c r="C100" s="9"/>
      <c r="D100" s="9"/>
      <c r="E100" s="29">
        <f t="shared" si="25"/>
      </c>
      <c r="F100" s="28">
        <f t="shared" si="26"/>
      </c>
      <c r="G100" s="9"/>
      <c r="H100" s="9"/>
      <c r="I100" s="30">
        <f t="shared" si="27"/>
      </c>
      <c r="J100" s="29">
        <f t="shared" si="28"/>
      </c>
      <c r="K100" s="28">
        <f t="shared" si="29"/>
      </c>
      <c r="L100" s="9"/>
      <c r="M100" s="9"/>
      <c r="N100" s="30">
        <f t="shared" si="30"/>
      </c>
      <c r="O100" s="29">
        <f t="shared" si="31"/>
      </c>
      <c r="P100" s="28">
        <f t="shared" si="32"/>
      </c>
      <c r="Q100" s="9"/>
      <c r="R100" s="9"/>
      <c r="S100" s="210">
        <f t="shared" si="33"/>
      </c>
      <c r="T100" s="211">
        <f t="shared" si="34"/>
      </c>
      <c r="U100" s="31"/>
      <c r="W100" s="39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</row>
    <row r="101" spans="1:35" ht="15.75">
      <c r="A101" s="46"/>
      <c r="B101" s="28">
        <f t="shared" si="24"/>
      </c>
      <c r="C101" s="9"/>
      <c r="D101" s="9"/>
      <c r="E101" s="29">
        <f t="shared" si="25"/>
      </c>
      <c r="F101" s="28">
        <f t="shared" si="26"/>
      </c>
      <c r="G101" s="9"/>
      <c r="H101" s="9"/>
      <c r="I101" s="30">
        <f t="shared" si="27"/>
      </c>
      <c r="J101" s="29">
        <f t="shared" si="28"/>
      </c>
      <c r="K101" s="28">
        <f t="shared" si="29"/>
      </c>
      <c r="L101" s="9"/>
      <c r="M101" s="9"/>
      <c r="N101" s="30">
        <f t="shared" si="30"/>
      </c>
      <c r="O101" s="29">
        <f t="shared" si="31"/>
      </c>
      <c r="P101" s="28">
        <f t="shared" si="32"/>
      </c>
      <c r="Q101" s="9"/>
      <c r="R101" s="9"/>
      <c r="S101" s="210">
        <f t="shared" si="33"/>
      </c>
      <c r="T101" s="211">
        <f t="shared" si="34"/>
      </c>
      <c r="U101" s="31"/>
      <c r="W101" s="241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</row>
    <row r="102" spans="1:35" ht="16.5" thickBot="1">
      <c r="A102" s="46"/>
      <c r="B102" s="28">
        <f t="shared" si="24"/>
      </c>
      <c r="C102" s="9"/>
      <c r="D102" s="9"/>
      <c r="E102" s="29">
        <f t="shared" si="25"/>
      </c>
      <c r="F102" s="28">
        <f t="shared" si="26"/>
      </c>
      <c r="G102" s="9"/>
      <c r="H102" s="9"/>
      <c r="I102" s="30">
        <f t="shared" si="27"/>
      </c>
      <c r="J102" s="29">
        <f t="shared" si="28"/>
      </c>
      <c r="K102" s="28">
        <f t="shared" si="29"/>
      </c>
      <c r="L102" s="9"/>
      <c r="M102" s="9"/>
      <c r="N102" s="30">
        <f t="shared" si="30"/>
      </c>
      <c r="O102" s="29">
        <f t="shared" si="31"/>
      </c>
      <c r="P102" s="28">
        <f t="shared" si="32"/>
      </c>
      <c r="Q102" s="9"/>
      <c r="R102" s="9"/>
      <c r="S102" s="210">
        <f t="shared" si="33"/>
      </c>
      <c r="T102" s="211">
        <f t="shared" si="34"/>
      </c>
      <c r="U102" s="31"/>
      <c r="W102" s="239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</row>
    <row r="103" spans="1:35" ht="15.75">
      <c r="A103" s="46"/>
      <c r="B103" s="28">
        <f t="shared" si="24"/>
      </c>
      <c r="C103" s="9"/>
      <c r="D103" s="9"/>
      <c r="E103" s="29">
        <f t="shared" si="25"/>
      </c>
      <c r="F103" s="28">
        <f t="shared" si="26"/>
      </c>
      <c r="G103" s="9"/>
      <c r="H103" s="9"/>
      <c r="I103" s="30">
        <f t="shared" si="27"/>
      </c>
      <c r="J103" s="29">
        <f t="shared" si="28"/>
      </c>
      <c r="K103" s="28">
        <f t="shared" si="29"/>
      </c>
      <c r="L103" s="9"/>
      <c r="M103" s="9"/>
      <c r="N103" s="30">
        <f t="shared" si="30"/>
      </c>
      <c r="O103" s="29">
        <f t="shared" si="31"/>
      </c>
      <c r="P103" s="28">
        <f t="shared" si="32"/>
      </c>
      <c r="Q103" s="9"/>
      <c r="R103" s="9"/>
      <c r="S103" s="210">
        <f t="shared" si="33"/>
      </c>
      <c r="T103" s="211">
        <f t="shared" si="34"/>
      </c>
      <c r="U103" s="31"/>
      <c r="W103" s="38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</row>
    <row r="104" spans="1:35" ht="16.5" thickBot="1">
      <c r="A104" s="46"/>
      <c r="B104" s="28">
        <f t="shared" si="24"/>
      </c>
      <c r="C104" s="9"/>
      <c r="D104" s="9"/>
      <c r="E104" s="29">
        <f t="shared" si="25"/>
      </c>
      <c r="F104" s="28">
        <f t="shared" si="26"/>
      </c>
      <c r="G104" s="9"/>
      <c r="H104" s="9"/>
      <c r="I104" s="30">
        <f t="shared" si="27"/>
      </c>
      <c r="J104" s="29">
        <f t="shared" si="28"/>
      </c>
      <c r="K104" s="28">
        <f t="shared" si="29"/>
      </c>
      <c r="L104" s="9"/>
      <c r="M104" s="9"/>
      <c r="N104" s="30">
        <f t="shared" si="30"/>
      </c>
      <c r="O104" s="29">
        <f t="shared" si="31"/>
      </c>
      <c r="P104" s="28">
        <f t="shared" si="32"/>
      </c>
      <c r="Q104" s="9"/>
      <c r="R104" s="9"/>
      <c r="S104" s="210">
        <f t="shared" si="33"/>
      </c>
      <c r="T104" s="211">
        <f t="shared" si="34"/>
      </c>
      <c r="U104" s="31"/>
      <c r="W104" s="39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</row>
    <row r="105" spans="1:35" ht="15.75">
      <c r="A105" s="46"/>
      <c r="B105" s="28">
        <f t="shared" si="24"/>
      </c>
      <c r="C105" s="9"/>
      <c r="D105" s="9"/>
      <c r="E105" s="29">
        <f t="shared" si="25"/>
      </c>
      <c r="F105" s="28">
        <f t="shared" si="26"/>
      </c>
      <c r="G105" s="9"/>
      <c r="H105" s="9"/>
      <c r="I105" s="30">
        <f t="shared" si="27"/>
      </c>
      <c r="J105" s="29">
        <f t="shared" si="28"/>
      </c>
      <c r="K105" s="28">
        <f t="shared" si="29"/>
      </c>
      <c r="L105" s="9"/>
      <c r="M105" s="9"/>
      <c r="N105" s="30">
        <f t="shared" si="30"/>
      </c>
      <c r="O105" s="29">
        <f t="shared" si="31"/>
      </c>
      <c r="P105" s="28">
        <f t="shared" si="32"/>
      </c>
      <c r="Q105" s="9"/>
      <c r="R105" s="9"/>
      <c r="S105" s="210">
        <f t="shared" si="33"/>
      </c>
      <c r="T105" s="211">
        <f t="shared" si="34"/>
      </c>
      <c r="U105" s="31"/>
      <c r="W105" s="241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</row>
    <row r="106" spans="1:35" ht="16.5" thickBot="1">
      <c r="A106" s="46"/>
      <c r="B106" s="28">
        <f t="shared" si="24"/>
      </c>
      <c r="C106" s="9"/>
      <c r="D106" s="9"/>
      <c r="E106" s="29">
        <f t="shared" si="25"/>
      </c>
      <c r="F106" s="28">
        <f t="shared" si="26"/>
      </c>
      <c r="G106" s="9"/>
      <c r="H106" s="9"/>
      <c r="I106" s="30">
        <f t="shared" si="27"/>
      </c>
      <c r="J106" s="29">
        <f t="shared" si="28"/>
      </c>
      <c r="K106" s="28">
        <f t="shared" si="29"/>
      </c>
      <c r="L106" s="9"/>
      <c r="M106" s="9"/>
      <c r="N106" s="30">
        <f t="shared" si="30"/>
      </c>
      <c r="O106" s="29">
        <f t="shared" si="31"/>
      </c>
      <c r="P106" s="28">
        <f t="shared" si="32"/>
      </c>
      <c r="Q106" s="9"/>
      <c r="R106" s="9"/>
      <c r="S106" s="210">
        <f t="shared" si="33"/>
      </c>
      <c r="T106" s="211">
        <f t="shared" si="34"/>
      </c>
      <c r="U106" s="31"/>
      <c r="W106" s="239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</row>
    <row r="107" spans="1:35" ht="15.75">
      <c r="A107" s="46"/>
      <c r="B107" s="28">
        <f t="shared" si="24"/>
      </c>
      <c r="C107" s="9"/>
      <c r="D107" s="9"/>
      <c r="E107" s="29">
        <f t="shared" si="25"/>
      </c>
      <c r="F107" s="28">
        <f t="shared" si="26"/>
      </c>
      <c r="G107" s="9"/>
      <c r="H107" s="9"/>
      <c r="I107" s="30">
        <f t="shared" si="27"/>
      </c>
      <c r="J107" s="29">
        <f t="shared" si="28"/>
      </c>
      <c r="K107" s="28">
        <f t="shared" si="29"/>
      </c>
      <c r="L107" s="9"/>
      <c r="M107" s="9"/>
      <c r="N107" s="30">
        <f t="shared" si="30"/>
      </c>
      <c r="O107" s="29">
        <f t="shared" si="31"/>
      </c>
      <c r="P107" s="28">
        <f t="shared" si="32"/>
      </c>
      <c r="Q107" s="9"/>
      <c r="R107" s="9"/>
      <c r="S107" s="210">
        <f t="shared" si="33"/>
      </c>
      <c r="T107" s="211">
        <f t="shared" si="34"/>
      </c>
      <c r="U107" s="31"/>
      <c r="W107" s="38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</row>
    <row r="108" spans="1:35" ht="16.5" thickBot="1">
      <c r="A108" s="46"/>
      <c r="B108" s="28">
        <f t="shared" si="24"/>
      </c>
      <c r="C108" s="9"/>
      <c r="D108" s="9"/>
      <c r="E108" s="29">
        <f t="shared" si="25"/>
      </c>
      <c r="F108" s="28">
        <f t="shared" si="26"/>
      </c>
      <c r="G108" s="9"/>
      <c r="H108" s="9"/>
      <c r="I108" s="30">
        <f t="shared" si="27"/>
      </c>
      <c r="J108" s="29">
        <f t="shared" si="28"/>
      </c>
      <c r="K108" s="28">
        <f t="shared" si="29"/>
      </c>
      <c r="L108" s="9"/>
      <c r="M108" s="9"/>
      <c r="N108" s="30">
        <f t="shared" si="30"/>
      </c>
      <c r="O108" s="29">
        <f t="shared" si="31"/>
      </c>
      <c r="P108" s="28">
        <f t="shared" si="32"/>
      </c>
      <c r="Q108" s="9"/>
      <c r="R108" s="9"/>
      <c r="S108" s="210">
        <f t="shared" si="33"/>
      </c>
      <c r="T108" s="211">
        <f t="shared" si="34"/>
      </c>
      <c r="U108" s="31"/>
      <c r="W108" s="39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</row>
    <row r="109" spans="1:35" ht="15.75">
      <c r="A109" s="46"/>
      <c r="B109" s="28">
        <f aca="true" t="shared" si="35" ref="B109:B140">IF($A109="","",IF(C109="","0",IF(C109&gt;D109,"1",IF(C109=D109,"Err","0"))))</f>
      </c>
      <c r="C109" s="9"/>
      <c r="D109" s="9"/>
      <c r="E109" s="29">
        <f aca="true" t="shared" si="36" ref="E109:E140">IF(A109="","",C109-D109)</f>
      </c>
      <c r="F109" s="28">
        <f aca="true" t="shared" si="37" ref="F109:F140">IF($A109="","",IF(G109="","0",IF(G109&gt;H109,"1",IF(G109=H109,"Err","0"))))</f>
      </c>
      <c r="G109" s="9"/>
      <c r="H109" s="9"/>
      <c r="I109" s="30">
        <f aca="true" t="shared" si="38" ref="I109:I140">IF($A109="","",B109+F109)</f>
      </c>
      <c r="J109" s="29">
        <f aca="true" t="shared" si="39" ref="J109:J140">IF(A109="","",E109+G109-H109)</f>
      </c>
      <c r="K109" s="28">
        <f aca="true" t="shared" si="40" ref="K109:K140">IF($A109="","",IF(L109="","0",IF(L109&gt;M109,"1",IF(L109=M109,"Err","0"))))</f>
      </c>
      <c r="L109" s="9"/>
      <c r="M109" s="9"/>
      <c r="N109" s="30">
        <f aca="true" t="shared" si="41" ref="N109:N140">IF(A109="","",I109+K109)</f>
      </c>
      <c r="O109" s="29">
        <f aca="true" t="shared" si="42" ref="O109:O140">IF(A109="","",J109+L109-M109)</f>
      </c>
      <c r="P109" s="28">
        <f aca="true" t="shared" si="43" ref="P109:P140">IF($A109="","",IF(Q109="","0",IF(Q109&gt;R109,"1",IF(Q109=R109,"Err","0"))))</f>
      </c>
      <c r="Q109" s="9"/>
      <c r="R109" s="9"/>
      <c r="S109" s="210">
        <f aca="true" t="shared" si="44" ref="S109:S140">IF(A109="","",N109+P109)</f>
      </c>
      <c r="T109" s="211">
        <f aca="true" t="shared" si="45" ref="T109:T140">IF(A109="","",O109+Q109-R109)</f>
      </c>
      <c r="U109" s="31"/>
      <c r="W109" s="241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</row>
    <row r="110" spans="1:35" ht="16.5" thickBot="1">
      <c r="A110" s="46"/>
      <c r="B110" s="28">
        <f t="shared" si="35"/>
      </c>
      <c r="C110" s="9"/>
      <c r="D110" s="9"/>
      <c r="E110" s="29">
        <f t="shared" si="36"/>
      </c>
      <c r="F110" s="28">
        <f t="shared" si="37"/>
      </c>
      <c r="G110" s="9"/>
      <c r="H110" s="9"/>
      <c r="I110" s="30">
        <f t="shared" si="38"/>
      </c>
      <c r="J110" s="29">
        <f t="shared" si="39"/>
      </c>
      <c r="K110" s="28">
        <f t="shared" si="40"/>
      </c>
      <c r="L110" s="9"/>
      <c r="M110" s="9"/>
      <c r="N110" s="30">
        <f t="shared" si="41"/>
      </c>
      <c r="O110" s="29">
        <f t="shared" si="42"/>
      </c>
      <c r="P110" s="28">
        <f t="shared" si="43"/>
      </c>
      <c r="Q110" s="9"/>
      <c r="R110" s="9"/>
      <c r="S110" s="210">
        <f t="shared" si="44"/>
      </c>
      <c r="T110" s="211">
        <f t="shared" si="45"/>
      </c>
      <c r="U110" s="31"/>
      <c r="W110" s="239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</row>
    <row r="111" spans="1:35" ht="15.75">
      <c r="A111" s="46"/>
      <c r="B111" s="28">
        <f t="shared" si="35"/>
      </c>
      <c r="C111" s="9"/>
      <c r="D111" s="9"/>
      <c r="E111" s="29">
        <f t="shared" si="36"/>
      </c>
      <c r="F111" s="28">
        <f t="shared" si="37"/>
      </c>
      <c r="G111" s="9"/>
      <c r="H111" s="9"/>
      <c r="I111" s="30">
        <f t="shared" si="38"/>
      </c>
      <c r="J111" s="29">
        <f t="shared" si="39"/>
      </c>
      <c r="K111" s="28">
        <f t="shared" si="40"/>
      </c>
      <c r="L111" s="9"/>
      <c r="M111" s="9"/>
      <c r="N111" s="30">
        <f t="shared" si="41"/>
      </c>
      <c r="O111" s="29">
        <f t="shared" si="42"/>
      </c>
      <c r="P111" s="28">
        <f t="shared" si="43"/>
      </c>
      <c r="Q111" s="9"/>
      <c r="R111" s="9"/>
      <c r="S111" s="210">
        <f t="shared" si="44"/>
      </c>
      <c r="T111" s="211">
        <f t="shared" si="45"/>
      </c>
      <c r="U111" s="31"/>
      <c r="W111" s="38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</row>
    <row r="112" spans="1:35" ht="16.5" thickBot="1">
      <c r="A112" s="46"/>
      <c r="B112" s="28">
        <f t="shared" si="35"/>
      </c>
      <c r="C112" s="9"/>
      <c r="D112" s="9"/>
      <c r="E112" s="29">
        <f t="shared" si="36"/>
      </c>
      <c r="F112" s="28">
        <f t="shared" si="37"/>
      </c>
      <c r="G112" s="9"/>
      <c r="H112" s="9"/>
      <c r="I112" s="30">
        <f t="shared" si="38"/>
      </c>
      <c r="J112" s="29">
        <f t="shared" si="39"/>
      </c>
      <c r="K112" s="28">
        <f t="shared" si="40"/>
      </c>
      <c r="L112" s="9"/>
      <c r="M112" s="9"/>
      <c r="N112" s="30">
        <f t="shared" si="41"/>
      </c>
      <c r="O112" s="29">
        <f t="shared" si="42"/>
      </c>
      <c r="P112" s="28">
        <f t="shared" si="43"/>
      </c>
      <c r="Q112" s="9"/>
      <c r="R112" s="9"/>
      <c r="S112" s="210">
        <f t="shared" si="44"/>
      </c>
      <c r="T112" s="211">
        <f t="shared" si="45"/>
      </c>
      <c r="U112" s="31"/>
      <c r="W112" s="39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</row>
    <row r="113" spans="1:35" ht="15.75">
      <c r="A113" s="46"/>
      <c r="B113" s="28">
        <f t="shared" si="35"/>
      </c>
      <c r="C113" s="9"/>
      <c r="D113" s="9"/>
      <c r="E113" s="29">
        <f t="shared" si="36"/>
      </c>
      <c r="F113" s="28">
        <f t="shared" si="37"/>
      </c>
      <c r="G113" s="9"/>
      <c r="H113" s="9"/>
      <c r="I113" s="30">
        <f t="shared" si="38"/>
      </c>
      <c r="J113" s="29">
        <f t="shared" si="39"/>
      </c>
      <c r="K113" s="28">
        <f t="shared" si="40"/>
      </c>
      <c r="L113" s="9"/>
      <c r="M113" s="9"/>
      <c r="N113" s="30">
        <f t="shared" si="41"/>
      </c>
      <c r="O113" s="29">
        <f t="shared" si="42"/>
      </c>
      <c r="P113" s="28">
        <f t="shared" si="43"/>
      </c>
      <c r="Q113" s="9"/>
      <c r="R113" s="9"/>
      <c r="S113" s="210">
        <f t="shared" si="44"/>
      </c>
      <c r="T113" s="211">
        <f t="shared" si="45"/>
      </c>
      <c r="U113" s="31"/>
      <c r="W113" s="241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</row>
    <row r="114" spans="1:35" ht="16.5" thickBot="1">
      <c r="A114" s="46"/>
      <c r="B114" s="28">
        <f t="shared" si="35"/>
      </c>
      <c r="C114" s="9"/>
      <c r="D114" s="9"/>
      <c r="E114" s="29">
        <f t="shared" si="36"/>
      </c>
      <c r="F114" s="28">
        <f t="shared" si="37"/>
      </c>
      <c r="G114" s="9"/>
      <c r="H114" s="9"/>
      <c r="I114" s="30">
        <f t="shared" si="38"/>
      </c>
      <c r="J114" s="29">
        <f t="shared" si="39"/>
      </c>
      <c r="K114" s="28">
        <f t="shared" si="40"/>
      </c>
      <c r="L114" s="9"/>
      <c r="M114" s="9"/>
      <c r="N114" s="30">
        <f t="shared" si="41"/>
      </c>
      <c r="O114" s="29">
        <f t="shared" si="42"/>
      </c>
      <c r="P114" s="28">
        <f t="shared" si="43"/>
      </c>
      <c r="Q114" s="9"/>
      <c r="R114" s="9"/>
      <c r="S114" s="210">
        <f t="shared" si="44"/>
      </c>
      <c r="T114" s="211">
        <f t="shared" si="45"/>
      </c>
      <c r="U114" s="31"/>
      <c r="W114" s="239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</row>
    <row r="115" spans="1:35" ht="15.75">
      <c r="A115" s="46"/>
      <c r="B115" s="28">
        <f t="shared" si="35"/>
      </c>
      <c r="C115" s="9"/>
      <c r="D115" s="9"/>
      <c r="E115" s="29">
        <f t="shared" si="36"/>
      </c>
      <c r="F115" s="28">
        <f t="shared" si="37"/>
      </c>
      <c r="G115" s="9"/>
      <c r="H115" s="9"/>
      <c r="I115" s="30">
        <f t="shared" si="38"/>
      </c>
      <c r="J115" s="29">
        <f t="shared" si="39"/>
      </c>
      <c r="K115" s="28">
        <f t="shared" si="40"/>
      </c>
      <c r="L115" s="9"/>
      <c r="M115" s="9"/>
      <c r="N115" s="30">
        <f t="shared" si="41"/>
      </c>
      <c r="O115" s="29">
        <f t="shared" si="42"/>
      </c>
      <c r="P115" s="28">
        <f t="shared" si="43"/>
      </c>
      <c r="Q115" s="9"/>
      <c r="R115" s="9"/>
      <c r="S115" s="210">
        <f t="shared" si="44"/>
      </c>
      <c r="T115" s="211">
        <f t="shared" si="45"/>
      </c>
      <c r="U115" s="31"/>
      <c r="W115" s="38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</row>
    <row r="116" spans="1:35" ht="16.5" thickBot="1">
      <c r="A116" s="46"/>
      <c r="B116" s="28">
        <f t="shared" si="35"/>
      </c>
      <c r="C116" s="9"/>
      <c r="D116" s="9"/>
      <c r="E116" s="29">
        <f t="shared" si="36"/>
      </c>
      <c r="F116" s="28">
        <f t="shared" si="37"/>
      </c>
      <c r="G116" s="9"/>
      <c r="H116" s="9"/>
      <c r="I116" s="30">
        <f t="shared" si="38"/>
      </c>
      <c r="J116" s="29">
        <f t="shared" si="39"/>
      </c>
      <c r="K116" s="28">
        <f t="shared" si="40"/>
      </c>
      <c r="L116" s="9"/>
      <c r="M116" s="9"/>
      <c r="N116" s="30">
        <f t="shared" si="41"/>
      </c>
      <c r="O116" s="29">
        <f t="shared" si="42"/>
      </c>
      <c r="P116" s="28">
        <f t="shared" si="43"/>
      </c>
      <c r="Q116" s="9"/>
      <c r="R116" s="9"/>
      <c r="S116" s="210">
        <f t="shared" si="44"/>
      </c>
      <c r="T116" s="211">
        <f t="shared" si="45"/>
      </c>
      <c r="U116" s="31"/>
      <c r="W116" s="39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</row>
    <row r="117" spans="1:35" ht="15.75">
      <c r="A117" s="46"/>
      <c r="B117" s="28">
        <f t="shared" si="35"/>
      </c>
      <c r="C117" s="9"/>
      <c r="D117" s="9"/>
      <c r="E117" s="29">
        <f t="shared" si="36"/>
      </c>
      <c r="F117" s="28">
        <f t="shared" si="37"/>
      </c>
      <c r="G117" s="9"/>
      <c r="H117" s="9"/>
      <c r="I117" s="30">
        <f t="shared" si="38"/>
      </c>
      <c r="J117" s="29">
        <f t="shared" si="39"/>
      </c>
      <c r="K117" s="28">
        <f t="shared" si="40"/>
      </c>
      <c r="L117" s="9"/>
      <c r="M117" s="9"/>
      <c r="N117" s="30">
        <f t="shared" si="41"/>
      </c>
      <c r="O117" s="29">
        <f t="shared" si="42"/>
      </c>
      <c r="P117" s="28">
        <f t="shared" si="43"/>
      </c>
      <c r="Q117" s="9"/>
      <c r="R117" s="9"/>
      <c r="S117" s="210">
        <f t="shared" si="44"/>
      </c>
      <c r="T117" s="211">
        <f t="shared" si="45"/>
      </c>
      <c r="U117" s="31"/>
      <c r="W117" s="241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</row>
    <row r="118" spans="1:35" ht="16.5" thickBot="1">
      <c r="A118" s="46"/>
      <c r="B118" s="28">
        <f t="shared" si="35"/>
      </c>
      <c r="C118" s="9"/>
      <c r="D118" s="9"/>
      <c r="E118" s="29">
        <f t="shared" si="36"/>
      </c>
      <c r="F118" s="28">
        <f t="shared" si="37"/>
      </c>
      <c r="G118" s="9"/>
      <c r="H118" s="9"/>
      <c r="I118" s="30">
        <f t="shared" si="38"/>
      </c>
      <c r="J118" s="29">
        <f t="shared" si="39"/>
      </c>
      <c r="K118" s="28">
        <f t="shared" si="40"/>
      </c>
      <c r="L118" s="9"/>
      <c r="M118" s="9"/>
      <c r="N118" s="30">
        <f t="shared" si="41"/>
      </c>
      <c r="O118" s="29">
        <f t="shared" si="42"/>
      </c>
      <c r="P118" s="28">
        <f t="shared" si="43"/>
      </c>
      <c r="Q118" s="9"/>
      <c r="R118" s="9"/>
      <c r="S118" s="210">
        <f t="shared" si="44"/>
      </c>
      <c r="T118" s="211">
        <f t="shared" si="45"/>
      </c>
      <c r="U118" s="31"/>
      <c r="W118" s="239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</row>
    <row r="119" spans="1:35" ht="15.75">
      <c r="A119" s="46"/>
      <c r="B119" s="28">
        <f t="shared" si="35"/>
      </c>
      <c r="C119" s="9"/>
      <c r="D119" s="9"/>
      <c r="E119" s="29">
        <f t="shared" si="36"/>
      </c>
      <c r="F119" s="28">
        <f t="shared" si="37"/>
      </c>
      <c r="G119" s="9"/>
      <c r="H119" s="9"/>
      <c r="I119" s="30">
        <f t="shared" si="38"/>
      </c>
      <c r="J119" s="29">
        <f t="shared" si="39"/>
      </c>
      <c r="K119" s="28">
        <f t="shared" si="40"/>
      </c>
      <c r="L119" s="9"/>
      <c r="M119" s="9"/>
      <c r="N119" s="30">
        <f t="shared" si="41"/>
      </c>
      <c r="O119" s="29">
        <f t="shared" si="42"/>
      </c>
      <c r="P119" s="28">
        <f t="shared" si="43"/>
      </c>
      <c r="Q119" s="9"/>
      <c r="R119" s="9"/>
      <c r="S119" s="210">
        <f t="shared" si="44"/>
      </c>
      <c r="T119" s="211">
        <f t="shared" si="45"/>
      </c>
      <c r="U119" s="31"/>
      <c r="W119" s="38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</row>
    <row r="120" spans="1:35" ht="16.5" thickBot="1">
      <c r="A120" s="46"/>
      <c r="B120" s="28">
        <f t="shared" si="35"/>
      </c>
      <c r="C120" s="9"/>
      <c r="D120" s="9"/>
      <c r="E120" s="29">
        <f t="shared" si="36"/>
      </c>
      <c r="F120" s="28">
        <f t="shared" si="37"/>
      </c>
      <c r="G120" s="9"/>
      <c r="H120" s="9"/>
      <c r="I120" s="30">
        <f t="shared" si="38"/>
      </c>
      <c r="J120" s="29">
        <f t="shared" si="39"/>
      </c>
      <c r="K120" s="28">
        <f t="shared" si="40"/>
      </c>
      <c r="L120" s="9"/>
      <c r="M120" s="9"/>
      <c r="N120" s="30">
        <f t="shared" si="41"/>
      </c>
      <c r="O120" s="29">
        <f t="shared" si="42"/>
      </c>
      <c r="P120" s="28">
        <f t="shared" si="43"/>
      </c>
      <c r="Q120" s="9"/>
      <c r="R120" s="9"/>
      <c r="S120" s="210">
        <f t="shared" si="44"/>
      </c>
      <c r="T120" s="211">
        <f t="shared" si="45"/>
      </c>
      <c r="U120" s="31"/>
      <c r="W120" s="39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</row>
    <row r="121" spans="1:35" ht="15.75">
      <c r="A121" s="46"/>
      <c r="B121" s="28">
        <f t="shared" si="35"/>
      </c>
      <c r="C121" s="9"/>
      <c r="D121" s="9"/>
      <c r="E121" s="29">
        <f t="shared" si="36"/>
      </c>
      <c r="F121" s="28">
        <f t="shared" si="37"/>
      </c>
      <c r="G121" s="9"/>
      <c r="H121" s="9"/>
      <c r="I121" s="30">
        <f t="shared" si="38"/>
      </c>
      <c r="J121" s="29">
        <f t="shared" si="39"/>
      </c>
      <c r="K121" s="28">
        <f t="shared" si="40"/>
      </c>
      <c r="L121" s="9"/>
      <c r="M121" s="9"/>
      <c r="N121" s="30">
        <f t="shared" si="41"/>
      </c>
      <c r="O121" s="29">
        <f t="shared" si="42"/>
      </c>
      <c r="P121" s="28">
        <f t="shared" si="43"/>
      </c>
      <c r="Q121" s="9"/>
      <c r="R121" s="9"/>
      <c r="S121" s="210">
        <f t="shared" si="44"/>
      </c>
      <c r="T121" s="211">
        <f t="shared" si="45"/>
      </c>
      <c r="U121" s="31"/>
      <c r="W121" s="241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</row>
    <row r="122" spans="1:35" ht="16.5" thickBot="1">
      <c r="A122" s="46"/>
      <c r="B122" s="28">
        <f t="shared" si="35"/>
      </c>
      <c r="C122" s="9"/>
      <c r="D122" s="9"/>
      <c r="E122" s="29">
        <f t="shared" si="36"/>
      </c>
      <c r="F122" s="28">
        <f t="shared" si="37"/>
      </c>
      <c r="G122" s="9"/>
      <c r="H122" s="9"/>
      <c r="I122" s="30">
        <f t="shared" si="38"/>
      </c>
      <c r="J122" s="29">
        <f t="shared" si="39"/>
      </c>
      <c r="K122" s="28">
        <f t="shared" si="40"/>
      </c>
      <c r="L122" s="9"/>
      <c r="M122" s="9"/>
      <c r="N122" s="30">
        <f t="shared" si="41"/>
      </c>
      <c r="O122" s="29">
        <f t="shared" si="42"/>
      </c>
      <c r="P122" s="28">
        <f t="shared" si="43"/>
      </c>
      <c r="Q122" s="9"/>
      <c r="R122" s="9"/>
      <c r="S122" s="210">
        <f t="shared" si="44"/>
      </c>
      <c r="T122" s="211">
        <f t="shared" si="45"/>
      </c>
      <c r="U122" s="31"/>
      <c r="W122" s="239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</row>
    <row r="123" spans="1:35" ht="15.75">
      <c r="A123" s="46"/>
      <c r="B123" s="28">
        <f t="shared" si="35"/>
      </c>
      <c r="C123" s="9"/>
      <c r="D123" s="9"/>
      <c r="E123" s="29">
        <f t="shared" si="36"/>
      </c>
      <c r="F123" s="28">
        <f t="shared" si="37"/>
      </c>
      <c r="G123" s="9"/>
      <c r="H123" s="9"/>
      <c r="I123" s="30">
        <f t="shared" si="38"/>
      </c>
      <c r="J123" s="29">
        <f t="shared" si="39"/>
      </c>
      <c r="K123" s="28">
        <f t="shared" si="40"/>
      </c>
      <c r="L123" s="9"/>
      <c r="M123" s="9"/>
      <c r="N123" s="30">
        <f t="shared" si="41"/>
      </c>
      <c r="O123" s="29">
        <f t="shared" si="42"/>
      </c>
      <c r="P123" s="28">
        <f t="shared" si="43"/>
      </c>
      <c r="Q123" s="9"/>
      <c r="R123" s="9"/>
      <c r="S123" s="210">
        <f t="shared" si="44"/>
      </c>
      <c r="T123" s="211">
        <f t="shared" si="45"/>
      </c>
      <c r="U123" s="31"/>
      <c r="W123" s="38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</row>
    <row r="124" spans="1:35" ht="16.5" thickBot="1">
      <c r="A124" s="46"/>
      <c r="B124" s="28">
        <f t="shared" si="35"/>
      </c>
      <c r="C124" s="9"/>
      <c r="D124" s="9"/>
      <c r="E124" s="29">
        <f t="shared" si="36"/>
      </c>
      <c r="F124" s="28">
        <f t="shared" si="37"/>
      </c>
      <c r="G124" s="9"/>
      <c r="H124" s="9"/>
      <c r="I124" s="30">
        <f t="shared" si="38"/>
      </c>
      <c r="J124" s="29">
        <f t="shared" si="39"/>
      </c>
      <c r="K124" s="28">
        <f t="shared" si="40"/>
      </c>
      <c r="L124" s="9"/>
      <c r="M124" s="9"/>
      <c r="N124" s="30">
        <f t="shared" si="41"/>
      </c>
      <c r="O124" s="29">
        <f t="shared" si="42"/>
      </c>
      <c r="P124" s="28">
        <f t="shared" si="43"/>
      </c>
      <c r="Q124" s="9"/>
      <c r="R124" s="9"/>
      <c r="S124" s="210">
        <f t="shared" si="44"/>
      </c>
      <c r="T124" s="211">
        <f t="shared" si="45"/>
      </c>
      <c r="U124" s="31"/>
      <c r="W124" s="39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</row>
    <row r="125" spans="1:35" ht="15.75">
      <c r="A125" s="46"/>
      <c r="B125" s="28">
        <f t="shared" si="35"/>
      </c>
      <c r="C125" s="9"/>
      <c r="D125" s="9"/>
      <c r="E125" s="29">
        <f t="shared" si="36"/>
      </c>
      <c r="F125" s="28">
        <f t="shared" si="37"/>
      </c>
      <c r="G125" s="9"/>
      <c r="H125" s="9"/>
      <c r="I125" s="30">
        <f t="shared" si="38"/>
      </c>
      <c r="J125" s="29">
        <f t="shared" si="39"/>
      </c>
      <c r="K125" s="28">
        <f t="shared" si="40"/>
      </c>
      <c r="L125" s="9"/>
      <c r="M125" s="9"/>
      <c r="N125" s="30">
        <f t="shared" si="41"/>
      </c>
      <c r="O125" s="29">
        <f t="shared" si="42"/>
      </c>
      <c r="P125" s="28">
        <f t="shared" si="43"/>
      </c>
      <c r="Q125" s="9"/>
      <c r="R125" s="9"/>
      <c r="S125" s="210">
        <f t="shared" si="44"/>
      </c>
      <c r="T125" s="211">
        <f t="shared" si="45"/>
      </c>
      <c r="U125" s="31"/>
      <c r="W125" s="241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</row>
    <row r="126" spans="1:35" ht="16.5" thickBot="1">
      <c r="A126" s="46"/>
      <c r="B126" s="28">
        <f t="shared" si="35"/>
      </c>
      <c r="C126" s="9"/>
      <c r="D126" s="9"/>
      <c r="E126" s="29">
        <f t="shared" si="36"/>
      </c>
      <c r="F126" s="28">
        <f t="shared" si="37"/>
      </c>
      <c r="G126" s="9"/>
      <c r="H126" s="9"/>
      <c r="I126" s="30">
        <f t="shared" si="38"/>
      </c>
      <c r="J126" s="29">
        <f t="shared" si="39"/>
      </c>
      <c r="K126" s="28">
        <f t="shared" si="40"/>
      </c>
      <c r="L126" s="9"/>
      <c r="M126" s="9"/>
      <c r="N126" s="30">
        <f t="shared" si="41"/>
      </c>
      <c r="O126" s="29">
        <f t="shared" si="42"/>
      </c>
      <c r="P126" s="28">
        <f t="shared" si="43"/>
      </c>
      <c r="Q126" s="9"/>
      <c r="R126" s="9"/>
      <c r="S126" s="210">
        <f t="shared" si="44"/>
      </c>
      <c r="T126" s="211">
        <f t="shared" si="45"/>
      </c>
      <c r="U126" s="31"/>
      <c r="W126" s="239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</row>
    <row r="127" spans="1:35" ht="15.75">
      <c r="A127" s="46"/>
      <c r="B127" s="28">
        <f t="shared" si="35"/>
      </c>
      <c r="C127" s="9"/>
      <c r="D127" s="9"/>
      <c r="E127" s="29">
        <f t="shared" si="36"/>
      </c>
      <c r="F127" s="28">
        <f t="shared" si="37"/>
      </c>
      <c r="G127" s="9"/>
      <c r="H127" s="9"/>
      <c r="I127" s="30">
        <f t="shared" si="38"/>
      </c>
      <c r="J127" s="29">
        <f t="shared" si="39"/>
      </c>
      <c r="K127" s="28">
        <f t="shared" si="40"/>
      </c>
      <c r="L127" s="9"/>
      <c r="M127" s="9"/>
      <c r="N127" s="30">
        <f t="shared" si="41"/>
      </c>
      <c r="O127" s="29">
        <f t="shared" si="42"/>
      </c>
      <c r="P127" s="28">
        <f t="shared" si="43"/>
      </c>
      <c r="Q127" s="9"/>
      <c r="R127" s="9"/>
      <c r="S127" s="210">
        <f t="shared" si="44"/>
      </c>
      <c r="T127" s="211">
        <f t="shared" si="45"/>
      </c>
      <c r="U127" s="31"/>
      <c r="W127" s="38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</row>
    <row r="128" spans="1:35" ht="16.5" thickBot="1">
      <c r="A128" s="46"/>
      <c r="B128" s="28">
        <f t="shared" si="35"/>
      </c>
      <c r="C128" s="9"/>
      <c r="D128" s="9"/>
      <c r="E128" s="29">
        <f t="shared" si="36"/>
      </c>
      <c r="F128" s="28">
        <f t="shared" si="37"/>
      </c>
      <c r="G128" s="9"/>
      <c r="H128" s="9"/>
      <c r="I128" s="30">
        <f t="shared" si="38"/>
      </c>
      <c r="J128" s="29">
        <f t="shared" si="39"/>
      </c>
      <c r="K128" s="28">
        <f t="shared" si="40"/>
      </c>
      <c r="L128" s="9"/>
      <c r="M128" s="9"/>
      <c r="N128" s="30">
        <f t="shared" si="41"/>
      </c>
      <c r="O128" s="29">
        <f t="shared" si="42"/>
      </c>
      <c r="P128" s="28">
        <f t="shared" si="43"/>
      </c>
      <c r="Q128" s="9"/>
      <c r="R128" s="9"/>
      <c r="S128" s="210">
        <f t="shared" si="44"/>
      </c>
      <c r="T128" s="211">
        <f t="shared" si="45"/>
      </c>
      <c r="U128" s="31"/>
      <c r="W128" s="39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</row>
    <row r="129" spans="1:35" ht="15.75">
      <c r="A129" s="46"/>
      <c r="B129" s="28">
        <f t="shared" si="35"/>
      </c>
      <c r="C129" s="9"/>
      <c r="D129" s="9"/>
      <c r="E129" s="29">
        <f t="shared" si="36"/>
      </c>
      <c r="F129" s="28">
        <f t="shared" si="37"/>
      </c>
      <c r="G129" s="9"/>
      <c r="H129" s="9"/>
      <c r="I129" s="30">
        <f t="shared" si="38"/>
      </c>
      <c r="J129" s="29">
        <f t="shared" si="39"/>
      </c>
      <c r="K129" s="28">
        <f t="shared" si="40"/>
      </c>
      <c r="L129" s="9"/>
      <c r="M129" s="9"/>
      <c r="N129" s="30">
        <f t="shared" si="41"/>
      </c>
      <c r="O129" s="29">
        <f t="shared" si="42"/>
      </c>
      <c r="P129" s="28">
        <f t="shared" si="43"/>
      </c>
      <c r="Q129" s="9"/>
      <c r="R129" s="9"/>
      <c r="S129" s="210">
        <f t="shared" si="44"/>
      </c>
      <c r="T129" s="211">
        <f t="shared" si="45"/>
      </c>
      <c r="U129" s="31"/>
      <c r="W129" s="241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</row>
    <row r="130" spans="1:35" ht="16.5" thickBot="1">
      <c r="A130" s="46"/>
      <c r="B130" s="28">
        <f t="shared" si="35"/>
      </c>
      <c r="C130" s="9"/>
      <c r="D130" s="9"/>
      <c r="E130" s="29">
        <f t="shared" si="36"/>
      </c>
      <c r="F130" s="28">
        <f t="shared" si="37"/>
      </c>
      <c r="G130" s="9"/>
      <c r="H130" s="9"/>
      <c r="I130" s="30">
        <f t="shared" si="38"/>
      </c>
      <c r="J130" s="29">
        <f t="shared" si="39"/>
      </c>
      <c r="K130" s="28">
        <f t="shared" si="40"/>
      </c>
      <c r="L130" s="9"/>
      <c r="M130" s="9"/>
      <c r="N130" s="30">
        <f t="shared" si="41"/>
      </c>
      <c r="O130" s="29">
        <f t="shared" si="42"/>
      </c>
      <c r="P130" s="28">
        <f t="shared" si="43"/>
      </c>
      <c r="Q130" s="9"/>
      <c r="R130" s="9"/>
      <c r="S130" s="210">
        <f t="shared" si="44"/>
      </c>
      <c r="T130" s="211">
        <f t="shared" si="45"/>
      </c>
      <c r="U130" s="31"/>
      <c r="W130" s="239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</row>
    <row r="131" spans="1:35" ht="15.75">
      <c r="A131" s="46"/>
      <c r="B131" s="28">
        <f t="shared" si="35"/>
      </c>
      <c r="C131" s="9"/>
      <c r="D131" s="9"/>
      <c r="E131" s="29">
        <f t="shared" si="36"/>
      </c>
      <c r="F131" s="28">
        <f t="shared" si="37"/>
      </c>
      <c r="G131" s="9"/>
      <c r="H131" s="9"/>
      <c r="I131" s="30">
        <f t="shared" si="38"/>
      </c>
      <c r="J131" s="29">
        <f t="shared" si="39"/>
      </c>
      <c r="K131" s="28">
        <f t="shared" si="40"/>
      </c>
      <c r="L131" s="9"/>
      <c r="M131" s="9"/>
      <c r="N131" s="30">
        <f t="shared" si="41"/>
      </c>
      <c r="O131" s="29">
        <f t="shared" si="42"/>
      </c>
      <c r="P131" s="28">
        <f t="shared" si="43"/>
      </c>
      <c r="Q131" s="9"/>
      <c r="R131" s="9"/>
      <c r="S131" s="210">
        <f t="shared" si="44"/>
      </c>
      <c r="T131" s="211">
        <f t="shared" si="45"/>
      </c>
      <c r="U131" s="31"/>
      <c r="W131" s="38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</row>
    <row r="132" spans="1:35" ht="16.5" thickBot="1">
      <c r="A132" s="46"/>
      <c r="B132" s="28">
        <f t="shared" si="35"/>
      </c>
      <c r="C132" s="9"/>
      <c r="D132" s="9"/>
      <c r="E132" s="29">
        <f t="shared" si="36"/>
      </c>
      <c r="F132" s="28">
        <f t="shared" si="37"/>
      </c>
      <c r="G132" s="9"/>
      <c r="H132" s="9"/>
      <c r="I132" s="30">
        <f t="shared" si="38"/>
      </c>
      <c r="J132" s="29">
        <f t="shared" si="39"/>
      </c>
      <c r="K132" s="28">
        <f t="shared" si="40"/>
      </c>
      <c r="L132" s="9"/>
      <c r="M132" s="9"/>
      <c r="N132" s="30">
        <f t="shared" si="41"/>
      </c>
      <c r="O132" s="29">
        <f t="shared" si="42"/>
      </c>
      <c r="P132" s="28">
        <f t="shared" si="43"/>
      </c>
      <c r="Q132" s="9"/>
      <c r="R132" s="9"/>
      <c r="S132" s="210">
        <f t="shared" si="44"/>
      </c>
      <c r="T132" s="211">
        <f t="shared" si="45"/>
      </c>
      <c r="U132" s="31"/>
      <c r="W132" s="39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</row>
    <row r="133" spans="1:35" ht="15.75">
      <c r="A133" s="46"/>
      <c r="B133" s="28">
        <f t="shared" si="35"/>
      </c>
      <c r="C133" s="9"/>
      <c r="D133" s="9"/>
      <c r="E133" s="29">
        <f t="shared" si="36"/>
      </c>
      <c r="F133" s="28">
        <f t="shared" si="37"/>
      </c>
      <c r="G133" s="9"/>
      <c r="H133" s="9"/>
      <c r="I133" s="30">
        <f t="shared" si="38"/>
      </c>
      <c r="J133" s="29">
        <f t="shared" si="39"/>
      </c>
      <c r="K133" s="28">
        <f t="shared" si="40"/>
      </c>
      <c r="L133" s="9"/>
      <c r="M133" s="9"/>
      <c r="N133" s="30">
        <f t="shared" si="41"/>
      </c>
      <c r="O133" s="29">
        <f t="shared" si="42"/>
      </c>
      <c r="P133" s="28">
        <f t="shared" si="43"/>
      </c>
      <c r="Q133" s="9"/>
      <c r="R133" s="9"/>
      <c r="S133" s="210">
        <f t="shared" si="44"/>
      </c>
      <c r="T133" s="211">
        <f t="shared" si="45"/>
      </c>
      <c r="U133" s="31"/>
      <c r="W133" s="241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</row>
    <row r="134" spans="1:35" ht="16.5" thickBot="1">
      <c r="A134" s="46"/>
      <c r="B134" s="28">
        <f t="shared" si="35"/>
      </c>
      <c r="C134" s="9"/>
      <c r="D134" s="9"/>
      <c r="E134" s="29">
        <f t="shared" si="36"/>
      </c>
      <c r="F134" s="28">
        <f t="shared" si="37"/>
      </c>
      <c r="G134" s="9"/>
      <c r="H134" s="9"/>
      <c r="I134" s="30">
        <f t="shared" si="38"/>
      </c>
      <c r="J134" s="29">
        <f t="shared" si="39"/>
      </c>
      <c r="K134" s="28">
        <f t="shared" si="40"/>
      </c>
      <c r="L134" s="9"/>
      <c r="M134" s="9"/>
      <c r="N134" s="30">
        <f t="shared" si="41"/>
      </c>
      <c r="O134" s="29">
        <f t="shared" si="42"/>
      </c>
      <c r="P134" s="28">
        <f t="shared" si="43"/>
      </c>
      <c r="Q134" s="9"/>
      <c r="R134" s="9"/>
      <c r="S134" s="210">
        <f t="shared" si="44"/>
      </c>
      <c r="T134" s="211">
        <f t="shared" si="45"/>
      </c>
      <c r="U134" s="31"/>
      <c r="W134" s="239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</row>
    <row r="135" spans="1:35" ht="15.75">
      <c r="A135" s="46"/>
      <c r="B135" s="28">
        <f t="shared" si="35"/>
      </c>
      <c r="C135" s="9"/>
      <c r="D135" s="9"/>
      <c r="E135" s="29">
        <f t="shared" si="36"/>
      </c>
      <c r="F135" s="28">
        <f t="shared" si="37"/>
      </c>
      <c r="G135" s="9"/>
      <c r="H135" s="9"/>
      <c r="I135" s="30">
        <f t="shared" si="38"/>
      </c>
      <c r="J135" s="29">
        <f t="shared" si="39"/>
      </c>
      <c r="K135" s="28">
        <f t="shared" si="40"/>
      </c>
      <c r="L135" s="9"/>
      <c r="M135" s="9"/>
      <c r="N135" s="30">
        <f t="shared" si="41"/>
      </c>
      <c r="O135" s="29">
        <f t="shared" si="42"/>
      </c>
      <c r="P135" s="28">
        <f t="shared" si="43"/>
      </c>
      <c r="Q135" s="9"/>
      <c r="R135" s="9"/>
      <c r="S135" s="210">
        <f t="shared" si="44"/>
      </c>
      <c r="T135" s="211">
        <f t="shared" si="45"/>
      </c>
      <c r="U135" s="31"/>
      <c r="W135" s="38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</row>
    <row r="136" spans="1:35" ht="16.5" thickBot="1">
      <c r="A136" s="46"/>
      <c r="B136" s="28">
        <f t="shared" si="35"/>
      </c>
      <c r="C136" s="9"/>
      <c r="D136" s="9"/>
      <c r="E136" s="29">
        <f t="shared" si="36"/>
      </c>
      <c r="F136" s="28">
        <f t="shared" si="37"/>
      </c>
      <c r="G136" s="9"/>
      <c r="H136" s="9"/>
      <c r="I136" s="30">
        <f t="shared" si="38"/>
      </c>
      <c r="J136" s="29">
        <f t="shared" si="39"/>
      </c>
      <c r="K136" s="28">
        <f t="shared" si="40"/>
      </c>
      <c r="L136" s="9"/>
      <c r="M136" s="9"/>
      <c r="N136" s="30">
        <f t="shared" si="41"/>
      </c>
      <c r="O136" s="29">
        <f t="shared" si="42"/>
      </c>
      <c r="P136" s="28">
        <f t="shared" si="43"/>
      </c>
      <c r="Q136" s="9"/>
      <c r="R136" s="9"/>
      <c r="S136" s="210">
        <f t="shared" si="44"/>
      </c>
      <c r="T136" s="211">
        <f t="shared" si="45"/>
      </c>
      <c r="U136" s="31"/>
      <c r="W136" s="39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</row>
    <row r="137" spans="1:35" ht="15.75">
      <c r="A137" s="46"/>
      <c r="B137" s="28">
        <f t="shared" si="35"/>
      </c>
      <c r="C137" s="9"/>
      <c r="D137" s="9"/>
      <c r="E137" s="29">
        <f t="shared" si="36"/>
      </c>
      <c r="F137" s="28">
        <f t="shared" si="37"/>
      </c>
      <c r="G137" s="9"/>
      <c r="H137" s="9"/>
      <c r="I137" s="30">
        <f t="shared" si="38"/>
      </c>
      <c r="J137" s="29">
        <f t="shared" si="39"/>
      </c>
      <c r="K137" s="28">
        <f t="shared" si="40"/>
      </c>
      <c r="L137" s="9"/>
      <c r="M137" s="9"/>
      <c r="N137" s="30">
        <f t="shared" si="41"/>
      </c>
      <c r="O137" s="29">
        <f t="shared" si="42"/>
      </c>
      <c r="P137" s="28">
        <f t="shared" si="43"/>
      </c>
      <c r="Q137" s="9"/>
      <c r="R137" s="9"/>
      <c r="S137" s="210">
        <f t="shared" si="44"/>
      </c>
      <c r="T137" s="211">
        <f t="shared" si="45"/>
      </c>
      <c r="U137" s="31"/>
      <c r="W137" s="241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</row>
    <row r="138" spans="1:35" ht="16.5" thickBot="1">
      <c r="A138" s="46"/>
      <c r="B138" s="28">
        <f t="shared" si="35"/>
      </c>
      <c r="C138" s="9"/>
      <c r="D138" s="9"/>
      <c r="E138" s="29">
        <f t="shared" si="36"/>
      </c>
      <c r="F138" s="28">
        <f t="shared" si="37"/>
      </c>
      <c r="G138" s="9"/>
      <c r="H138" s="9"/>
      <c r="I138" s="30">
        <f t="shared" si="38"/>
      </c>
      <c r="J138" s="29">
        <f t="shared" si="39"/>
      </c>
      <c r="K138" s="28">
        <f t="shared" si="40"/>
      </c>
      <c r="L138" s="9"/>
      <c r="M138" s="9"/>
      <c r="N138" s="30">
        <f t="shared" si="41"/>
      </c>
      <c r="O138" s="29">
        <f t="shared" si="42"/>
      </c>
      <c r="P138" s="28">
        <f t="shared" si="43"/>
      </c>
      <c r="Q138" s="9"/>
      <c r="R138" s="9"/>
      <c r="S138" s="210">
        <f t="shared" si="44"/>
      </c>
      <c r="T138" s="211">
        <f t="shared" si="45"/>
      </c>
      <c r="U138" s="31"/>
      <c r="W138" s="239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</row>
    <row r="139" spans="1:35" ht="15.75">
      <c r="A139" s="46"/>
      <c r="B139" s="28">
        <f t="shared" si="35"/>
      </c>
      <c r="C139" s="9"/>
      <c r="D139" s="9"/>
      <c r="E139" s="29">
        <f t="shared" si="36"/>
      </c>
      <c r="F139" s="28">
        <f t="shared" si="37"/>
      </c>
      <c r="G139" s="9"/>
      <c r="H139" s="9"/>
      <c r="I139" s="30">
        <f t="shared" si="38"/>
      </c>
      <c r="J139" s="29">
        <f t="shared" si="39"/>
      </c>
      <c r="K139" s="28">
        <f t="shared" si="40"/>
      </c>
      <c r="L139" s="9"/>
      <c r="M139" s="9"/>
      <c r="N139" s="30">
        <f t="shared" si="41"/>
      </c>
      <c r="O139" s="29">
        <f t="shared" si="42"/>
      </c>
      <c r="P139" s="28">
        <f t="shared" si="43"/>
      </c>
      <c r="Q139" s="9"/>
      <c r="R139" s="9"/>
      <c r="S139" s="210">
        <f t="shared" si="44"/>
      </c>
      <c r="T139" s="211">
        <f t="shared" si="45"/>
      </c>
      <c r="U139" s="31"/>
      <c r="W139" s="38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</row>
    <row r="140" spans="1:35" ht="16.5" thickBot="1">
      <c r="A140" s="46"/>
      <c r="B140" s="28">
        <f t="shared" si="35"/>
      </c>
      <c r="C140" s="9"/>
      <c r="D140" s="9"/>
      <c r="E140" s="29">
        <f t="shared" si="36"/>
      </c>
      <c r="F140" s="28">
        <f t="shared" si="37"/>
      </c>
      <c r="G140" s="9"/>
      <c r="H140" s="9"/>
      <c r="I140" s="30">
        <f t="shared" si="38"/>
      </c>
      <c r="J140" s="29">
        <f t="shared" si="39"/>
      </c>
      <c r="K140" s="28">
        <f t="shared" si="40"/>
      </c>
      <c r="L140" s="9"/>
      <c r="M140" s="9"/>
      <c r="N140" s="30">
        <f t="shared" si="41"/>
      </c>
      <c r="O140" s="29">
        <f t="shared" si="42"/>
      </c>
      <c r="P140" s="28">
        <f t="shared" si="43"/>
      </c>
      <c r="Q140" s="9"/>
      <c r="R140" s="9"/>
      <c r="S140" s="210">
        <f t="shared" si="44"/>
      </c>
      <c r="T140" s="211">
        <f t="shared" si="45"/>
      </c>
      <c r="U140" s="31"/>
      <c r="W140" s="39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</row>
    <row r="141" spans="2:6" ht="15.75">
      <c r="B141" s="209">
        <f>IF(A141="","",IF(C141&gt;D141,"1","0"))</f>
      </c>
      <c r="F141" s="209">
        <f>IF(A141="","",IF(G141&gt;H141,"1","0"))</f>
      </c>
    </row>
    <row r="142" ht="15.75">
      <c r="F142" s="209">
        <f>IF(A142="","",IF(G142&gt;H142,"1","0"))</f>
      </c>
    </row>
    <row r="143" ht="15.75">
      <c r="F143" s="209">
        <f>IF(A143="","",IF(G143&gt;H143,"1","0"))</f>
      </c>
    </row>
    <row r="144" ht="15.75">
      <c r="F144" s="209"/>
    </row>
    <row r="145" ht="15.75">
      <c r="F145" s="209"/>
    </row>
    <row r="146" ht="15.75">
      <c r="F146" s="209"/>
    </row>
  </sheetData>
  <sheetProtection password="833E" sheet="1" objects="1" scenarios="1"/>
  <mergeCells count="41">
    <mergeCell ref="X25:AB25"/>
    <mergeCell ref="X26:AB26"/>
    <mergeCell ref="X28:AB28"/>
    <mergeCell ref="X24:AB24"/>
    <mergeCell ref="X11:AB11"/>
    <mergeCell ref="X13:AB13"/>
    <mergeCell ref="X19:AB19"/>
    <mergeCell ref="A9:O9"/>
    <mergeCell ref="W10:W11"/>
    <mergeCell ref="R10:T10"/>
    <mergeCell ref="X10:AB10"/>
    <mergeCell ref="U7:U8"/>
    <mergeCell ref="D5:J5"/>
    <mergeCell ref="P6:U6"/>
    <mergeCell ref="L6:O6"/>
    <mergeCell ref="C8:D8"/>
    <mergeCell ref="P7:T8"/>
    <mergeCell ref="J7:L7"/>
    <mergeCell ref="F7:G7"/>
    <mergeCell ref="J8:L8"/>
    <mergeCell ref="M8:O8"/>
    <mergeCell ref="A1:U1"/>
    <mergeCell ref="A3:U3"/>
    <mergeCell ref="D4:J4"/>
    <mergeCell ref="D6:J6"/>
    <mergeCell ref="A2:U2"/>
    <mergeCell ref="L4:N4"/>
    <mergeCell ref="O4:U4"/>
    <mergeCell ref="L5:N5"/>
    <mergeCell ref="O5:U5"/>
    <mergeCell ref="A4:B4"/>
    <mergeCell ref="W5:W6"/>
    <mergeCell ref="W8:W9"/>
    <mergeCell ref="X2:AB2"/>
    <mergeCell ref="X4:AB4"/>
    <mergeCell ref="X6:AB6"/>
    <mergeCell ref="X7:AB7"/>
    <mergeCell ref="X8:AB8"/>
    <mergeCell ref="X9:AB9"/>
    <mergeCell ref="X5:AB5"/>
    <mergeCell ref="X3:AB3"/>
  </mergeCells>
  <conditionalFormatting sqref="E13:E140">
    <cfRule type="cellIs" priority="1" dxfId="0" operator="lessThan" stopIfTrue="1">
      <formula>1</formula>
    </cfRule>
    <cfRule type="expression" priority="2" dxfId="1" stopIfTrue="1">
      <formula>13</formula>
    </cfRule>
  </conditionalFormatting>
  <conditionalFormatting sqref="J13:J140 T13:T140 O13:O140">
    <cfRule type="cellIs" priority="3" dxfId="0" operator="lessThan" stopIfTrue="1">
      <formula>1</formula>
    </cfRule>
    <cfRule type="expression" priority="4" dxfId="1" stopIfTrue="1">
      <formula>13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C72"/>
  <sheetViews>
    <sheetView showGridLines="0" workbookViewId="0" topLeftCell="A1">
      <selection activeCell="W8" sqref="W8:W11"/>
    </sheetView>
  </sheetViews>
  <sheetFormatPr defaultColWidth="11.421875" defaultRowHeight="12.75"/>
  <cols>
    <col min="1" max="1" width="2.7109375" style="47" customWidth="1"/>
    <col min="2" max="2" width="7.00390625" style="100" customWidth="1"/>
    <col min="3" max="3" width="1.57421875" style="47" customWidth="1"/>
    <col min="4" max="4" width="7.00390625" style="100" customWidth="1"/>
    <col min="5" max="5" width="2.7109375" style="99" customWidth="1"/>
    <col min="6" max="6" width="1.57421875" style="47" customWidth="1"/>
    <col min="7" max="7" width="2.7109375" style="99" customWidth="1"/>
    <col min="8" max="8" width="7.00390625" style="100" customWidth="1"/>
    <col min="9" max="9" width="1.57421875" style="47" customWidth="1"/>
    <col min="10" max="10" width="7.00390625" style="100" customWidth="1"/>
    <col min="11" max="11" width="2.7109375" style="99" customWidth="1"/>
    <col min="12" max="12" width="1.57421875" style="47" customWidth="1"/>
    <col min="13" max="13" width="2.7109375" style="99" customWidth="1"/>
    <col min="14" max="14" width="7.00390625" style="100" customWidth="1"/>
    <col min="15" max="15" width="1.57421875" style="47" customWidth="1"/>
    <col min="16" max="16" width="7.00390625" style="100" customWidth="1"/>
    <col min="17" max="17" width="2.7109375" style="99" customWidth="1"/>
    <col min="18" max="18" width="1.57421875" style="47" customWidth="1"/>
    <col min="19" max="19" width="3.00390625" style="99" customWidth="1"/>
    <col min="20" max="20" width="7.00390625" style="100" customWidth="1"/>
    <col min="21" max="21" width="1.57421875" style="47" customWidth="1"/>
    <col min="22" max="22" width="7.00390625" style="100" customWidth="1"/>
    <col min="23" max="23" width="2.8515625" style="99" customWidth="1"/>
    <col min="24" max="16384" width="11.421875" style="47" customWidth="1"/>
  </cols>
  <sheetData>
    <row r="1" spans="1:23" ht="24" thickBot="1">
      <c r="A1" s="2"/>
      <c r="B1" s="274"/>
      <c r="C1" s="2"/>
      <c r="D1" s="274"/>
      <c r="E1" s="275"/>
      <c r="F1" s="2"/>
      <c r="G1" s="275"/>
      <c r="H1" s="274"/>
      <c r="I1" s="2"/>
      <c r="J1" s="274"/>
      <c r="K1" s="275"/>
      <c r="L1" s="2"/>
      <c r="M1" s="275"/>
      <c r="N1" s="274"/>
      <c r="O1" s="2"/>
      <c r="P1" s="274"/>
      <c r="Q1" s="275"/>
      <c r="R1" s="2"/>
      <c r="S1" s="275"/>
      <c r="T1" s="274"/>
      <c r="U1" s="2"/>
      <c r="V1" s="274"/>
      <c r="W1" s="275"/>
    </row>
    <row r="2" spans="1:23" ht="17.25" thickBot="1" thickTop="1">
      <c r="A2" s="2"/>
      <c r="B2" s="398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400">
        <v>44891</v>
      </c>
      <c r="T2" s="401"/>
      <c r="U2" s="401"/>
      <c r="V2" s="401"/>
      <c r="W2" s="402"/>
    </row>
    <row r="3" spans="1:25" ht="24" thickTop="1">
      <c r="A3" s="276"/>
      <c r="B3" s="277"/>
      <c r="C3" s="276"/>
      <c r="D3" s="277"/>
      <c r="E3" s="278"/>
      <c r="F3" s="276"/>
      <c r="G3" s="278"/>
      <c r="H3" s="277"/>
      <c r="I3" s="276"/>
      <c r="J3" s="397"/>
      <c r="K3" s="397"/>
      <c r="L3" s="279"/>
      <c r="M3" s="278"/>
      <c r="N3" s="277"/>
      <c r="O3" s="276"/>
      <c r="P3" s="277"/>
      <c r="Q3" s="278"/>
      <c r="R3" s="276"/>
      <c r="S3" s="278"/>
      <c r="T3" s="277"/>
      <c r="U3" s="276"/>
      <c r="V3" s="277"/>
      <c r="W3" s="278"/>
      <c r="Y3" s="101"/>
    </row>
    <row r="4" spans="1:23" ht="15" customHeight="1">
      <c r="A4" s="276"/>
      <c r="B4" s="394" t="s">
        <v>34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6"/>
    </row>
    <row r="5" spans="1:23" ht="15.75">
      <c r="A5" s="276"/>
      <c r="B5" s="420" t="s">
        <v>100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2"/>
      <c r="W5" s="278"/>
    </row>
    <row r="6" spans="1:24" ht="15.75">
      <c r="A6" s="280" t="s">
        <v>35</v>
      </c>
      <c r="B6" s="412" t="s">
        <v>71</v>
      </c>
      <c r="C6" s="413"/>
      <c r="D6" s="414"/>
      <c r="E6" s="281"/>
      <c r="F6" s="282"/>
      <c r="G6" s="415" t="s">
        <v>71</v>
      </c>
      <c r="H6" s="416"/>
      <c r="I6" s="416"/>
      <c r="J6" s="416"/>
      <c r="K6" s="419"/>
      <c r="L6" s="283"/>
      <c r="M6" s="284" t="s">
        <v>35</v>
      </c>
      <c r="N6" s="412" t="s">
        <v>71</v>
      </c>
      <c r="O6" s="413"/>
      <c r="P6" s="414"/>
      <c r="Q6" s="281"/>
      <c r="R6" s="282"/>
      <c r="S6" s="415" t="s">
        <v>71</v>
      </c>
      <c r="T6" s="416"/>
      <c r="U6" s="416"/>
      <c r="V6" s="416"/>
      <c r="W6" s="417"/>
      <c r="X6" s="148"/>
    </row>
    <row r="7" spans="1:23" ht="23.25">
      <c r="A7" s="276"/>
      <c r="B7" s="277"/>
      <c r="C7" s="276"/>
      <c r="D7" s="277"/>
      <c r="E7" s="278"/>
      <c r="F7" s="276"/>
      <c r="G7" s="278"/>
      <c r="H7" s="277"/>
      <c r="I7" s="276"/>
      <c r="J7" s="277"/>
      <c r="K7" s="278"/>
      <c r="L7" s="276"/>
      <c r="M7" s="278"/>
      <c r="N7" s="277"/>
      <c r="O7" s="276"/>
      <c r="P7" s="277"/>
      <c r="Q7" s="278"/>
      <c r="R7" s="276"/>
      <c r="S7" s="278"/>
      <c r="T7" s="277"/>
      <c r="U7" s="276"/>
      <c r="V7" s="277"/>
      <c r="W7" s="278"/>
    </row>
    <row r="8" spans="1:23" ht="9.75" customHeight="1">
      <c r="A8" s="418">
        <v>1</v>
      </c>
      <c r="B8" s="409">
        <f>'4 parties'!$A$13&amp;""</f>
      </c>
      <c r="C8" s="276"/>
      <c r="D8" s="409">
        <f>'4 parties'!$A$14&amp;""</f>
      </c>
      <c r="E8" s="418">
        <v>2</v>
      </c>
      <c r="F8" s="285"/>
      <c r="G8" s="418">
        <v>33</v>
      </c>
      <c r="H8" s="409">
        <f>'4 parties'!$A$45&amp;""</f>
      </c>
      <c r="I8" s="276"/>
      <c r="J8" s="409">
        <f>'4 parties'!$A$46&amp;""</f>
      </c>
      <c r="K8" s="418">
        <v>34</v>
      </c>
      <c r="L8" s="286"/>
      <c r="M8" s="418">
        <v>65</v>
      </c>
      <c r="N8" s="409">
        <f>'4 parties'!$A$77&amp;""</f>
      </c>
      <c r="O8" s="287"/>
      <c r="P8" s="409">
        <f>'4 parties'!$A$78&amp;""</f>
      </c>
      <c r="Q8" s="418">
        <v>66</v>
      </c>
      <c r="R8" s="285"/>
      <c r="S8" s="418">
        <v>97</v>
      </c>
      <c r="T8" s="409">
        <f>'4 parties'!$A$109&amp;""</f>
      </c>
      <c r="U8" s="276"/>
      <c r="V8" s="409">
        <f>'4 parties'!$A$110&amp;""</f>
      </c>
      <c r="W8" s="418">
        <v>98</v>
      </c>
    </row>
    <row r="9" spans="1:23" ht="9.75" customHeight="1">
      <c r="A9" s="403"/>
      <c r="B9" s="410"/>
      <c r="C9" s="276"/>
      <c r="D9" s="410"/>
      <c r="E9" s="403"/>
      <c r="F9" s="285"/>
      <c r="G9" s="403"/>
      <c r="H9" s="410"/>
      <c r="I9" s="276"/>
      <c r="J9" s="410"/>
      <c r="K9" s="403"/>
      <c r="L9" s="286"/>
      <c r="M9" s="403"/>
      <c r="N9" s="410"/>
      <c r="O9" s="279"/>
      <c r="P9" s="410"/>
      <c r="Q9" s="403"/>
      <c r="R9" s="285"/>
      <c r="S9" s="403"/>
      <c r="T9" s="410"/>
      <c r="U9" s="276"/>
      <c r="V9" s="410"/>
      <c r="W9" s="403"/>
    </row>
    <row r="10" spans="1:23" ht="9.75" customHeight="1">
      <c r="A10" s="403"/>
      <c r="B10" s="410"/>
      <c r="C10" s="276"/>
      <c r="D10" s="410"/>
      <c r="E10" s="403"/>
      <c r="F10" s="285"/>
      <c r="G10" s="403"/>
      <c r="H10" s="410"/>
      <c r="I10" s="276"/>
      <c r="J10" s="410"/>
      <c r="K10" s="403"/>
      <c r="L10" s="286"/>
      <c r="M10" s="403"/>
      <c r="N10" s="410"/>
      <c r="O10" s="279"/>
      <c r="P10" s="410"/>
      <c r="Q10" s="403"/>
      <c r="R10" s="285"/>
      <c r="S10" s="403"/>
      <c r="T10" s="410"/>
      <c r="U10" s="276"/>
      <c r="V10" s="410"/>
      <c r="W10" s="403"/>
    </row>
    <row r="11" spans="1:23" ht="9.75" customHeight="1">
      <c r="A11" s="403"/>
      <c r="B11" s="411"/>
      <c r="C11" s="276"/>
      <c r="D11" s="411"/>
      <c r="E11" s="403"/>
      <c r="F11" s="285"/>
      <c r="G11" s="403"/>
      <c r="H11" s="411"/>
      <c r="I11" s="276"/>
      <c r="J11" s="411"/>
      <c r="K11" s="403"/>
      <c r="L11" s="286"/>
      <c r="M11" s="403"/>
      <c r="N11" s="411"/>
      <c r="O11" s="279"/>
      <c r="P11" s="411"/>
      <c r="Q11" s="403"/>
      <c r="R11" s="285"/>
      <c r="S11" s="403"/>
      <c r="T11" s="411"/>
      <c r="U11" s="276"/>
      <c r="V11" s="411"/>
      <c r="W11" s="403"/>
    </row>
    <row r="12" spans="1:23" ht="9.75" customHeight="1">
      <c r="A12" s="403">
        <v>3</v>
      </c>
      <c r="B12" s="409">
        <f>'4 parties'!$A$15&amp;""</f>
      </c>
      <c r="C12" s="276"/>
      <c r="D12" s="409">
        <f>'4 parties'!$A$16&amp;""</f>
      </c>
      <c r="E12" s="403">
        <v>4</v>
      </c>
      <c r="F12" s="285"/>
      <c r="G12" s="403">
        <v>35</v>
      </c>
      <c r="H12" s="409">
        <f>'4 parties'!$A$47&amp;""</f>
      </c>
      <c r="I12" s="276"/>
      <c r="J12" s="409">
        <f>'4 parties'!$A$48&amp;""</f>
      </c>
      <c r="K12" s="403">
        <v>36</v>
      </c>
      <c r="L12" s="286"/>
      <c r="M12" s="403">
        <v>67</v>
      </c>
      <c r="N12" s="409">
        <f>'4 parties'!$A$79&amp;""</f>
      </c>
      <c r="O12" s="279"/>
      <c r="P12" s="409">
        <f>'4 parties'!$A$80&amp;""</f>
      </c>
      <c r="Q12" s="403">
        <v>68</v>
      </c>
      <c r="R12" s="285"/>
      <c r="S12" s="403">
        <v>99</v>
      </c>
      <c r="T12" s="409">
        <f>'4 parties'!$A$111&amp;""</f>
      </c>
      <c r="U12" s="276"/>
      <c r="V12" s="409">
        <f>'4 parties'!$A$112&amp;""</f>
      </c>
      <c r="W12" s="403">
        <v>100</v>
      </c>
    </row>
    <row r="13" spans="1:23" ht="9.75" customHeight="1">
      <c r="A13" s="403"/>
      <c r="B13" s="410"/>
      <c r="C13" s="276"/>
      <c r="D13" s="410"/>
      <c r="E13" s="403"/>
      <c r="F13" s="285"/>
      <c r="G13" s="403"/>
      <c r="H13" s="410"/>
      <c r="I13" s="276"/>
      <c r="J13" s="410"/>
      <c r="K13" s="403"/>
      <c r="L13" s="286"/>
      <c r="M13" s="403"/>
      <c r="N13" s="410"/>
      <c r="O13" s="279"/>
      <c r="P13" s="410"/>
      <c r="Q13" s="403"/>
      <c r="R13" s="285"/>
      <c r="S13" s="403"/>
      <c r="T13" s="410"/>
      <c r="U13" s="276"/>
      <c r="V13" s="410"/>
      <c r="W13" s="403"/>
    </row>
    <row r="14" spans="1:23" ht="9.75" customHeight="1">
      <c r="A14" s="403"/>
      <c r="B14" s="410"/>
      <c r="C14" s="276"/>
      <c r="D14" s="410"/>
      <c r="E14" s="403"/>
      <c r="F14" s="285"/>
      <c r="G14" s="403"/>
      <c r="H14" s="410"/>
      <c r="I14" s="276"/>
      <c r="J14" s="410"/>
      <c r="K14" s="403"/>
      <c r="L14" s="286"/>
      <c r="M14" s="403"/>
      <c r="N14" s="410"/>
      <c r="O14" s="279"/>
      <c r="P14" s="410"/>
      <c r="Q14" s="403"/>
      <c r="R14" s="285"/>
      <c r="S14" s="403"/>
      <c r="T14" s="410"/>
      <c r="U14" s="276"/>
      <c r="V14" s="410"/>
      <c r="W14" s="403"/>
    </row>
    <row r="15" spans="1:23" ht="9.75" customHeight="1">
      <c r="A15" s="403"/>
      <c r="B15" s="411"/>
      <c r="C15" s="276"/>
      <c r="D15" s="411"/>
      <c r="E15" s="403"/>
      <c r="F15" s="285"/>
      <c r="G15" s="403"/>
      <c r="H15" s="411"/>
      <c r="I15" s="276"/>
      <c r="J15" s="411"/>
      <c r="K15" s="403"/>
      <c r="L15" s="286"/>
      <c r="M15" s="403"/>
      <c r="N15" s="411"/>
      <c r="O15" s="279"/>
      <c r="P15" s="411"/>
      <c r="Q15" s="403"/>
      <c r="R15" s="285"/>
      <c r="S15" s="403"/>
      <c r="T15" s="411"/>
      <c r="U15" s="276"/>
      <c r="V15" s="411"/>
      <c r="W15" s="403"/>
    </row>
    <row r="16" spans="1:23" ht="9.75" customHeight="1">
      <c r="A16" s="403">
        <v>5</v>
      </c>
      <c r="B16" s="407">
        <f>'4 parties'!$A$17&amp;""</f>
      </c>
      <c r="C16" s="276"/>
      <c r="D16" s="407">
        <f>'4 parties'!$A$18&amp;""</f>
      </c>
      <c r="E16" s="403">
        <v>6</v>
      </c>
      <c r="F16" s="285"/>
      <c r="G16" s="403">
        <v>37</v>
      </c>
      <c r="H16" s="407">
        <f>'4 parties'!$A$49&amp;""</f>
      </c>
      <c r="I16" s="276"/>
      <c r="J16" s="407">
        <f>'4 parties'!$A$50&amp;""</f>
      </c>
      <c r="K16" s="403">
        <v>38</v>
      </c>
      <c r="L16" s="286"/>
      <c r="M16" s="403">
        <v>69</v>
      </c>
      <c r="N16" s="407">
        <f>'4 parties'!$A$81&amp;""</f>
      </c>
      <c r="O16" s="279"/>
      <c r="P16" s="407">
        <f>'4 parties'!$A$82&amp;""</f>
      </c>
      <c r="Q16" s="403">
        <v>70</v>
      </c>
      <c r="R16" s="285"/>
      <c r="S16" s="403">
        <v>101</v>
      </c>
      <c r="T16" s="407">
        <f>'4 parties'!$A$113&amp;""</f>
      </c>
      <c r="U16" s="276"/>
      <c r="V16" s="407">
        <f>'4 parties'!$A$114&amp;""</f>
      </c>
      <c r="W16" s="403">
        <v>102</v>
      </c>
    </row>
    <row r="17" spans="1:23" ht="9.75" customHeight="1">
      <c r="A17" s="403"/>
      <c r="B17" s="406"/>
      <c r="C17" s="276"/>
      <c r="D17" s="406"/>
      <c r="E17" s="403"/>
      <c r="F17" s="285"/>
      <c r="G17" s="403"/>
      <c r="H17" s="406"/>
      <c r="I17" s="276"/>
      <c r="J17" s="406"/>
      <c r="K17" s="403"/>
      <c r="L17" s="286"/>
      <c r="M17" s="403"/>
      <c r="N17" s="406"/>
      <c r="O17" s="279"/>
      <c r="P17" s="406"/>
      <c r="Q17" s="403"/>
      <c r="R17" s="285"/>
      <c r="S17" s="403"/>
      <c r="T17" s="406"/>
      <c r="U17" s="276"/>
      <c r="V17" s="406"/>
      <c r="W17" s="403"/>
    </row>
    <row r="18" spans="1:23" ht="9.75" customHeight="1">
      <c r="A18" s="403"/>
      <c r="B18" s="406"/>
      <c r="C18" s="276"/>
      <c r="D18" s="406"/>
      <c r="E18" s="403"/>
      <c r="F18" s="285"/>
      <c r="G18" s="403"/>
      <c r="H18" s="406"/>
      <c r="I18" s="276"/>
      <c r="J18" s="406"/>
      <c r="K18" s="403"/>
      <c r="L18" s="286"/>
      <c r="M18" s="403"/>
      <c r="N18" s="406"/>
      <c r="O18" s="279"/>
      <c r="P18" s="406"/>
      <c r="Q18" s="403"/>
      <c r="R18" s="285"/>
      <c r="S18" s="403"/>
      <c r="T18" s="406"/>
      <c r="U18" s="276"/>
      <c r="V18" s="406"/>
      <c r="W18" s="403"/>
    </row>
    <row r="19" spans="1:23" ht="9.75" customHeight="1">
      <c r="A19" s="403"/>
      <c r="B19" s="406"/>
      <c r="C19" s="276"/>
      <c r="D19" s="406"/>
      <c r="E19" s="403"/>
      <c r="F19" s="285"/>
      <c r="G19" s="403"/>
      <c r="H19" s="406"/>
      <c r="I19" s="276"/>
      <c r="J19" s="406"/>
      <c r="K19" s="403"/>
      <c r="L19" s="286"/>
      <c r="M19" s="403"/>
      <c r="N19" s="406"/>
      <c r="O19" s="279"/>
      <c r="P19" s="406"/>
      <c r="Q19" s="403"/>
      <c r="R19" s="285"/>
      <c r="S19" s="403"/>
      <c r="T19" s="406"/>
      <c r="U19" s="276"/>
      <c r="V19" s="406"/>
      <c r="W19" s="403"/>
    </row>
    <row r="20" spans="1:23" ht="9.75" customHeight="1">
      <c r="A20" s="403">
        <v>7</v>
      </c>
      <c r="B20" s="407">
        <f>'4 parties'!$A$19&amp;""</f>
      </c>
      <c r="C20" s="276"/>
      <c r="D20" s="407">
        <f>'4 parties'!$A$20&amp;""</f>
      </c>
      <c r="E20" s="403">
        <v>8</v>
      </c>
      <c r="F20" s="285"/>
      <c r="G20" s="403">
        <v>39</v>
      </c>
      <c r="H20" s="407">
        <f>'4 parties'!$A$51&amp;""</f>
      </c>
      <c r="I20" s="276"/>
      <c r="J20" s="407">
        <f>'4 parties'!$A$52&amp;""</f>
      </c>
      <c r="K20" s="403">
        <v>40</v>
      </c>
      <c r="L20" s="286"/>
      <c r="M20" s="403">
        <v>71</v>
      </c>
      <c r="N20" s="407">
        <f>'4 parties'!$A$83&amp;""</f>
      </c>
      <c r="O20" s="279"/>
      <c r="P20" s="407">
        <f>'4 parties'!$A$84&amp;""</f>
      </c>
      <c r="Q20" s="403">
        <v>72</v>
      </c>
      <c r="R20" s="285"/>
      <c r="S20" s="403">
        <v>103</v>
      </c>
      <c r="T20" s="407">
        <f>'4 parties'!$A$115&amp;""</f>
      </c>
      <c r="U20" s="276"/>
      <c r="V20" s="407">
        <f>'4 parties'!$A$116&amp;""</f>
      </c>
      <c r="W20" s="403">
        <v>104</v>
      </c>
    </row>
    <row r="21" spans="1:23" ht="9.75" customHeight="1">
      <c r="A21" s="403"/>
      <c r="B21" s="406"/>
      <c r="C21" s="276"/>
      <c r="D21" s="406"/>
      <c r="E21" s="403"/>
      <c r="F21" s="285"/>
      <c r="G21" s="403"/>
      <c r="H21" s="406"/>
      <c r="I21" s="276"/>
      <c r="J21" s="406"/>
      <c r="K21" s="403"/>
      <c r="L21" s="286"/>
      <c r="M21" s="403"/>
      <c r="N21" s="406"/>
      <c r="O21" s="279"/>
      <c r="P21" s="406"/>
      <c r="Q21" s="403"/>
      <c r="R21" s="285"/>
      <c r="S21" s="403"/>
      <c r="T21" s="406"/>
      <c r="U21" s="276"/>
      <c r="V21" s="406"/>
      <c r="W21" s="403"/>
    </row>
    <row r="22" spans="1:23" ht="9.75" customHeight="1">
      <c r="A22" s="403"/>
      <c r="B22" s="406"/>
      <c r="C22" s="276"/>
      <c r="D22" s="406"/>
      <c r="E22" s="403"/>
      <c r="F22" s="285"/>
      <c r="G22" s="403"/>
      <c r="H22" s="406"/>
      <c r="I22" s="276"/>
      <c r="J22" s="406"/>
      <c r="K22" s="403"/>
      <c r="L22" s="286"/>
      <c r="M22" s="403"/>
      <c r="N22" s="406"/>
      <c r="O22" s="279"/>
      <c r="P22" s="406"/>
      <c r="Q22" s="403"/>
      <c r="R22" s="285"/>
      <c r="S22" s="403"/>
      <c r="T22" s="406"/>
      <c r="U22" s="276"/>
      <c r="V22" s="406"/>
      <c r="W22" s="403"/>
    </row>
    <row r="23" spans="1:23" ht="9.75" customHeight="1">
      <c r="A23" s="403"/>
      <c r="B23" s="406"/>
      <c r="C23" s="276"/>
      <c r="D23" s="406"/>
      <c r="E23" s="403"/>
      <c r="F23" s="285"/>
      <c r="G23" s="403"/>
      <c r="H23" s="406"/>
      <c r="I23" s="276"/>
      <c r="J23" s="406"/>
      <c r="K23" s="403"/>
      <c r="L23" s="286"/>
      <c r="M23" s="403"/>
      <c r="N23" s="406"/>
      <c r="O23" s="279"/>
      <c r="P23" s="406"/>
      <c r="Q23" s="403"/>
      <c r="R23" s="285"/>
      <c r="S23" s="403"/>
      <c r="T23" s="406"/>
      <c r="U23" s="276"/>
      <c r="V23" s="406"/>
      <c r="W23" s="403"/>
    </row>
    <row r="24" spans="1:29" ht="9.75" customHeight="1">
      <c r="A24" s="403">
        <v>9</v>
      </c>
      <c r="B24" s="407">
        <f>'4 parties'!$A$21&amp;""</f>
      </c>
      <c r="C24" s="276"/>
      <c r="D24" s="407">
        <f>'4 parties'!$A$22&amp;""</f>
      </c>
      <c r="E24" s="403">
        <v>10</v>
      </c>
      <c r="F24" s="285"/>
      <c r="G24" s="403">
        <v>41</v>
      </c>
      <c r="H24" s="407">
        <f>'4 parties'!$A$53&amp;""</f>
      </c>
      <c r="I24" s="276"/>
      <c r="J24" s="407">
        <f>'4 parties'!$A$54&amp;""</f>
      </c>
      <c r="K24" s="403">
        <v>42</v>
      </c>
      <c r="L24" s="286"/>
      <c r="M24" s="403">
        <v>73</v>
      </c>
      <c r="N24" s="407">
        <f>'4 parties'!$A$85&amp;""</f>
      </c>
      <c r="O24" s="279"/>
      <c r="P24" s="407">
        <f>'4 parties'!$A$86&amp;""</f>
      </c>
      <c r="Q24" s="403">
        <v>74</v>
      </c>
      <c r="R24" s="285"/>
      <c r="S24" s="403">
        <v>105</v>
      </c>
      <c r="T24" s="407">
        <f>'4 parties'!$A$117&amp;""</f>
      </c>
      <c r="U24" s="276"/>
      <c r="V24" s="407">
        <f>'4 parties'!$A$118&amp;""</f>
      </c>
      <c r="W24" s="403">
        <v>106</v>
      </c>
      <c r="AC24" s="147"/>
    </row>
    <row r="25" spans="1:23" ht="9.75" customHeight="1">
      <c r="A25" s="403"/>
      <c r="B25" s="406"/>
      <c r="C25" s="276"/>
      <c r="D25" s="406"/>
      <c r="E25" s="403"/>
      <c r="F25" s="285"/>
      <c r="G25" s="403"/>
      <c r="H25" s="406"/>
      <c r="I25" s="276"/>
      <c r="J25" s="406"/>
      <c r="K25" s="403"/>
      <c r="L25" s="286"/>
      <c r="M25" s="403"/>
      <c r="N25" s="406"/>
      <c r="O25" s="279"/>
      <c r="P25" s="406"/>
      <c r="Q25" s="403"/>
      <c r="R25" s="285"/>
      <c r="S25" s="403"/>
      <c r="T25" s="406"/>
      <c r="U25" s="276"/>
      <c r="V25" s="406"/>
      <c r="W25" s="403"/>
    </row>
    <row r="26" spans="1:23" ht="9.75" customHeight="1">
      <c r="A26" s="403"/>
      <c r="B26" s="406"/>
      <c r="C26" s="276"/>
      <c r="D26" s="406"/>
      <c r="E26" s="403"/>
      <c r="F26" s="285"/>
      <c r="G26" s="403"/>
      <c r="H26" s="406"/>
      <c r="I26" s="276"/>
      <c r="J26" s="406"/>
      <c r="K26" s="403"/>
      <c r="L26" s="286"/>
      <c r="M26" s="403"/>
      <c r="N26" s="406"/>
      <c r="O26" s="279"/>
      <c r="P26" s="406"/>
      <c r="Q26" s="403"/>
      <c r="R26" s="285"/>
      <c r="S26" s="403"/>
      <c r="T26" s="406"/>
      <c r="U26" s="276"/>
      <c r="V26" s="406"/>
      <c r="W26" s="403"/>
    </row>
    <row r="27" spans="1:23" ht="9.75" customHeight="1">
      <c r="A27" s="403"/>
      <c r="B27" s="406"/>
      <c r="C27" s="276"/>
      <c r="D27" s="406"/>
      <c r="E27" s="403"/>
      <c r="F27" s="285"/>
      <c r="G27" s="403"/>
      <c r="H27" s="406"/>
      <c r="I27" s="276"/>
      <c r="J27" s="406"/>
      <c r="K27" s="403"/>
      <c r="L27" s="286"/>
      <c r="M27" s="403"/>
      <c r="N27" s="406"/>
      <c r="O27" s="279"/>
      <c r="P27" s="406"/>
      <c r="Q27" s="403"/>
      <c r="R27" s="285"/>
      <c r="S27" s="403"/>
      <c r="T27" s="406"/>
      <c r="U27" s="276"/>
      <c r="V27" s="406"/>
      <c r="W27" s="403"/>
    </row>
    <row r="28" spans="1:23" ht="9.75" customHeight="1">
      <c r="A28" s="403">
        <v>11</v>
      </c>
      <c r="B28" s="407">
        <f>'4 parties'!$A$23&amp;""</f>
      </c>
      <c r="C28" s="276"/>
      <c r="D28" s="407">
        <f>'4 parties'!$A$24&amp;""</f>
      </c>
      <c r="E28" s="403">
        <v>12</v>
      </c>
      <c r="F28" s="285"/>
      <c r="G28" s="403">
        <v>43</v>
      </c>
      <c r="H28" s="407">
        <f>'4 parties'!$A$55&amp;""</f>
      </c>
      <c r="I28" s="276"/>
      <c r="J28" s="407">
        <f>'4 parties'!$A$56&amp;""</f>
      </c>
      <c r="K28" s="403">
        <v>44</v>
      </c>
      <c r="L28" s="286"/>
      <c r="M28" s="403">
        <v>75</v>
      </c>
      <c r="N28" s="407">
        <f>'4 parties'!$A$87&amp;""</f>
      </c>
      <c r="O28" s="279"/>
      <c r="P28" s="407">
        <f>'4 parties'!$A$88&amp;""</f>
      </c>
      <c r="Q28" s="403">
        <v>76</v>
      </c>
      <c r="R28" s="285"/>
      <c r="S28" s="403">
        <v>107</v>
      </c>
      <c r="T28" s="407">
        <f>'4 parties'!$A$119&amp;""</f>
      </c>
      <c r="U28" s="276"/>
      <c r="V28" s="407">
        <f>'4 parties'!$A$120&amp;""</f>
      </c>
      <c r="W28" s="403">
        <v>108</v>
      </c>
    </row>
    <row r="29" spans="1:23" ht="9.75" customHeight="1">
      <c r="A29" s="403"/>
      <c r="B29" s="406"/>
      <c r="C29" s="276"/>
      <c r="D29" s="406"/>
      <c r="E29" s="403"/>
      <c r="F29" s="285"/>
      <c r="G29" s="403"/>
      <c r="H29" s="406"/>
      <c r="I29" s="276"/>
      <c r="J29" s="406"/>
      <c r="K29" s="403"/>
      <c r="L29" s="286"/>
      <c r="M29" s="403"/>
      <c r="N29" s="406"/>
      <c r="O29" s="279"/>
      <c r="P29" s="406"/>
      <c r="Q29" s="403"/>
      <c r="R29" s="285"/>
      <c r="S29" s="403"/>
      <c r="T29" s="406"/>
      <c r="U29" s="276"/>
      <c r="V29" s="406"/>
      <c r="W29" s="403"/>
    </row>
    <row r="30" spans="1:23" ht="9.75" customHeight="1">
      <c r="A30" s="403"/>
      <c r="B30" s="406"/>
      <c r="C30" s="276"/>
      <c r="D30" s="406"/>
      <c r="E30" s="403"/>
      <c r="F30" s="285"/>
      <c r="G30" s="403"/>
      <c r="H30" s="406"/>
      <c r="I30" s="276"/>
      <c r="J30" s="406"/>
      <c r="K30" s="403"/>
      <c r="L30" s="286"/>
      <c r="M30" s="403"/>
      <c r="N30" s="406"/>
      <c r="O30" s="279"/>
      <c r="P30" s="406"/>
      <c r="Q30" s="403"/>
      <c r="R30" s="285"/>
      <c r="S30" s="403"/>
      <c r="T30" s="406"/>
      <c r="U30" s="276"/>
      <c r="V30" s="406"/>
      <c r="W30" s="403"/>
    </row>
    <row r="31" spans="1:23" ht="9.75" customHeight="1">
      <c r="A31" s="403"/>
      <c r="B31" s="406"/>
      <c r="C31" s="276"/>
      <c r="D31" s="406"/>
      <c r="E31" s="403"/>
      <c r="F31" s="285"/>
      <c r="G31" s="403"/>
      <c r="H31" s="406"/>
      <c r="I31" s="276"/>
      <c r="J31" s="406"/>
      <c r="K31" s="403"/>
      <c r="L31" s="286"/>
      <c r="M31" s="403"/>
      <c r="N31" s="406"/>
      <c r="O31" s="279"/>
      <c r="P31" s="406"/>
      <c r="Q31" s="403"/>
      <c r="R31" s="285"/>
      <c r="S31" s="403"/>
      <c r="T31" s="406"/>
      <c r="U31" s="276"/>
      <c r="V31" s="406"/>
      <c r="W31" s="403"/>
    </row>
    <row r="32" spans="1:23" ht="9.75" customHeight="1">
      <c r="A32" s="403">
        <v>13</v>
      </c>
      <c r="B32" s="407">
        <f>'4 parties'!$A$25&amp;""</f>
      </c>
      <c r="C32" s="276"/>
      <c r="D32" s="407">
        <f>'4 parties'!$A$26&amp;""</f>
      </c>
      <c r="E32" s="403">
        <v>14</v>
      </c>
      <c r="F32" s="285"/>
      <c r="G32" s="403">
        <v>45</v>
      </c>
      <c r="H32" s="407">
        <f>'4 parties'!$A$57&amp;""</f>
      </c>
      <c r="I32" s="276"/>
      <c r="J32" s="407">
        <f>'4 parties'!$A$58&amp;""</f>
      </c>
      <c r="K32" s="403">
        <v>46</v>
      </c>
      <c r="L32" s="286"/>
      <c r="M32" s="403">
        <v>77</v>
      </c>
      <c r="N32" s="407">
        <f>'4 parties'!$A$89&amp;""</f>
      </c>
      <c r="O32" s="279"/>
      <c r="P32" s="407">
        <f>'4 parties'!$A$90&amp;""</f>
      </c>
      <c r="Q32" s="403">
        <v>78</v>
      </c>
      <c r="R32" s="285"/>
      <c r="S32" s="403">
        <v>109</v>
      </c>
      <c r="T32" s="407">
        <f>'4 parties'!$A$121&amp;""</f>
      </c>
      <c r="U32" s="276"/>
      <c r="V32" s="407">
        <f>'4 parties'!$A$122&amp;""</f>
      </c>
      <c r="W32" s="403">
        <v>110</v>
      </c>
    </row>
    <row r="33" spans="1:23" ht="9.75" customHeight="1">
      <c r="A33" s="403"/>
      <c r="B33" s="406"/>
      <c r="C33" s="276"/>
      <c r="D33" s="406"/>
      <c r="E33" s="403"/>
      <c r="F33" s="288"/>
      <c r="G33" s="403"/>
      <c r="H33" s="406"/>
      <c r="I33" s="276"/>
      <c r="J33" s="406"/>
      <c r="K33" s="403"/>
      <c r="L33" s="286"/>
      <c r="M33" s="403"/>
      <c r="N33" s="406"/>
      <c r="O33" s="279"/>
      <c r="P33" s="406"/>
      <c r="Q33" s="403"/>
      <c r="R33" s="288"/>
      <c r="S33" s="403"/>
      <c r="T33" s="406"/>
      <c r="U33" s="276"/>
      <c r="V33" s="406"/>
      <c r="W33" s="403"/>
    </row>
    <row r="34" spans="1:23" ht="9.75" customHeight="1">
      <c r="A34" s="403"/>
      <c r="B34" s="406"/>
      <c r="C34" s="276"/>
      <c r="D34" s="406"/>
      <c r="E34" s="403"/>
      <c r="F34" s="288"/>
      <c r="G34" s="403"/>
      <c r="H34" s="406"/>
      <c r="I34" s="276"/>
      <c r="J34" s="406"/>
      <c r="K34" s="403"/>
      <c r="L34" s="286"/>
      <c r="M34" s="403"/>
      <c r="N34" s="406"/>
      <c r="O34" s="279"/>
      <c r="P34" s="406"/>
      <c r="Q34" s="403"/>
      <c r="R34" s="288"/>
      <c r="S34" s="403"/>
      <c r="T34" s="406"/>
      <c r="U34" s="276"/>
      <c r="V34" s="406"/>
      <c r="W34" s="403"/>
    </row>
    <row r="35" spans="1:23" ht="9.75" customHeight="1">
      <c r="A35" s="403"/>
      <c r="B35" s="406"/>
      <c r="C35" s="276"/>
      <c r="D35" s="406"/>
      <c r="E35" s="403"/>
      <c r="F35" s="288"/>
      <c r="G35" s="403"/>
      <c r="H35" s="406"/>
      <c r="I35" s="276"/>
      <c r="J35" s="406"/>
      <c r="K35" s="403"/>
      <c r="L35" s="286"/>
      <c r="M35" s="403"/>
      <c r="N35" s="406"/>
      <c r="O35" s="279"/>
      <c r="P35" s="406"/>
      <c r="Q35" s="403"/>
      <c r="R35" s="288"/>
      <c r="S35" s="403"/>
      <c r="T35" s="406"/>
      <c r="U35" s="276"/>
      <c r="V35" s="406"/>
      <c r="W35" s="403"/>
    </row>
    <row r="36" spans="1:23" ht="9.75" customHeight="1">
      <c r="A36" s="403">
        <v>15</v>
      </c>
      <c r="B36" s="407">
        <f>'4 parties'!$A$27&amp;""</f>
      </c>
      <c r="C36" s="289"/>
      <c r="D36" s="407">
        <f>'4 parties'!$A$28&amp;""</f>
      </c>
      <c r="E36" s="403">
        <v>16</v>
      </c>
      <c r="F36" s="285"/>
      <c r="G36" s="403">
        <v>47</v>
      </c>
      <c r="H36" s="407">
        <f>'4 parties'!$A$59&amp;""</f>
      </c>
      <c r="I36" s="276"/>
      <c r="J36" s="407">
        <f>'4 parties'!$A$60&amp;""</f>
      </c>
      <c r="K36" s="403">
        <v>48</v>
      </c>
      <c r="L36" s="286"/>
      <c r="M36" s="403">
        <v>79</v>
      </c>
      <c r="N36" s="407">
        <f>'4 parties'!$A$91&amp;""</f>
      </c>
      <c r="O36" s="290"/>
      <c r="P36" s="407">
        <f>'4 parties'!$A$92&amp;""</f>
      </c>
      <c r="Q36" s="403">
        <v>80</v>
      </c>
      <c r="R36" s="285"/>
      <c r="S36" s="403">
        <v>111</v>
      </c>
      <c r="T36" s="407">
        <f>'4 parties'!$A$123&amp;""</f>
      </c>
      <c r="U36" s="276"/>
      <c r="V36" s="407">
        <f>'4 parties'!$A$124&amp;""</f>
      </c>
      <c r="W36" s="403">
        <v>112</v>
      </c>
    </row>
    <row r="37" spans="1:23" ht="9.75" customHeight="1">
      <c r="A37" s="403"/>
      <c r="B37" s="406"/>
      <c r="C37" s="289"/>
      <c r="D37" s="406"/>
      <c r="E37" s="403"/>
      <c r="F37" s="285"/>
      <c r="G37" s="403"/>
      <c r="H37" s="406"/>
      <c r="I37" s="276"/>
      <c r="J37" s="406"/>
      <c r="K37" s="403"/>
      <c r="L37" s="286"/>
      <c r="M37" s="403"/>
      <c r="N37" s="406"/>
      <c r="O37" s="290"/>
      <c r="P37" s="406"/>
      <c r="Q37" s="403"/>
      <c r="R37" s="285"/>
      <c r="S37" s="403"/>
      <c r="T37" s="406"/>
      <c r="U37" s="276"/>
      <c r="V37" s="406"/>
      <c r="W37" s="403"/>
    </row>
    <row r="38" spans="1:23" ht="9.75" customHeight="1">
      <c r="A38" s="403"/>
      <c r="B38" s="406"/>
      <c r="C38" s="289"/>
      <c r="D38" s="406"/>
      <c r="E38" s="403"/>
      <c r="F38" s="285"/>
      <c r="G38" s="403"/>
      <c r="H38" s="406"/>
      <c r="I38" s="276"/>
      <c r="J38" s="406"/>
      <c r="K38" s="403"/>
      <c r="L38" s="286"/>
      <c r="M38" s="403"/>
      <c r="N38" s="406"/>
      <c r="O38" s="290"/>
      <c r="P38" s="406"/>
      <c r="Q38" s="403"/>
      <c r="R38" s="285"/>
      <c r="S38" s="403"/>
      <c r="T38" s="406"/>
      <c r="U38" s="276"/>
      <c r="V38" s="406"/>
      <c r="W38" s="403"/>
    </row>
    <row r="39" spans="1:23" ht="9.75" customHeight="1">
      <c r="A39" s="403"/>
      <c r="B39" s="406"/>
      <c r="C39" s="289"/>
      <c r="D39" s="406"/>
      <c r="E39" s="403"/>
      <c r="F39" s="285"/>
      <c r="G39" s="403"/>
      <c r="H39" s="406"/>
      <c r="I39" s="276"/>
      <c r="J39" s="406"/>
      <c r="K39" s="403"/>
      <c r="L39" s="286"/>
      <c r="M39" s="403"/>
      <c r="N39" s="406"/>
      <c r="O39" s="290"/>
      <c r="P39" s="406"/>
      <c r="Q39" s="403"/>
      <c r="R39" s="285"/>
      <c r="S39" s="403"/>
      <c r="T39" s="406"/>
      <c r="U39" s="276"/>
      <c r="V39" s="406"/>
      <c r="W39" s="403"/>
    </row>
    <row r="40" spans="1:23" ht="9.75" customHeight="1">
      <c r="A40" s="403">
        <v>17</v>
      </c>
      <c r="B40" s="407">
        <f>'4 parties'!$A$29&amp;""</f>
      </c>
      <c r="C40" s="289"/>
      <c r="D40" s="407">
        <f>'4 parties'!$A$30&amp;""</f>
      </c>
      <c r="E40" s="403">
        <v>18</v>
      </c>
      <c r="F40" s="285"/>
      <c r="G40" s="403">
        <v>49</v>
      </c>
      <c r="H40" s="407">
        <f>'4 parties'!$A$61&amp;""</f>
      </c>
      <c r="I40" s="276"/>
      <c r="J40" s="407">
        <f>'4 parties'!$A$62&amp;""</f>
      </c>
      <c r="K40" s="403">
        <v>50</v>
      </c>
      <c r="L40" s="286"/>
      <c r="M40" s="403">
        <v>81</v>
      </c>
      <c r="N40" s="407">
        <f>'4 parties'!$A$93&amp;""</f>
      </c>
      <c r="O40" s="290"/>
      <c r="P40" s="407">
        <f>'4 parties'!$A$94&amp;""</f>
      </c>
      <c r="Q40" s="403">
        <v>82</v>
      </c>
      <c r="R40" s="285"/>
      <c r="S40" s="403">
        <v>113</v>
      </c>
      <c r="T40" s="407">
        <f>'4 parties'!$A$125&amp;""</f>
      </c>
      <c r="U40" s="276"/>
      <c r="V40" s="407">
        <f>'4 parties'!$A$126&amp;""</f>
      </c>
      <c r="W40" s="403">
        <v>114</v>
      </c>
    </row>
    <row r="41" spans="1:23" ht="9.75" customHeight="1">
      <c r="A41" s="403"/>
      <c r="B41" s="406"/>
      <c r="C41" s="289"/>
      <c r="D41" s="406"/>
      <c r="E41" s="403"/>
      <c r="F41" s="285"/>
      <c r="G41" s="403"/>
      <c r="H41" s="406"/>
      <c r="I41" s="276"/>
      <c r="J41" s="406"/>
      <c r="K41" s="403"/>
      <c r="L41" s="286"/>
      <c r="M41" s="403"/>
      <c r="N41" s="406"/>
      <c r="O41" s="290"/>
      <c r="P41" s="406"/>
      <c r="Q41" s="403"/>
      <c r="R41" s="285"/>
      <c r="S41" s="403"/>
      <c r="T41" s="406"/>
      <c r="U41" s="276"/>
      <c r="V41" s="406"/>
      <c r="W41" s="403"/>
    </row>
    <row r="42" spans="1:23" ht="9.75" customHeight="1">
      <c r="A42" s="403"/>
      <c r="B42" s="406"/>
      <c r="C42" s="289"/>
      <c r="D42" s="406"/>
      <c r="E42" s="403"/>
      <c r="F42" s="285"/>
      <c r="G42" s="403"/>
      <c r="H42" s="406"/>
      <c r="I42" s="276"/>
      <c r="J42" s="406"/>
      <c r="K42" s="403"/>
      <c r="L42" s="286"/>
      <c r="M42" s="403"/>
      <c r="N42" s="406"/>
      <c r="O42" s="290"/>
      <c r="P42" s="406"/>
      <c r="Q42" s="403"/>
      <c r="R42" s="285"/>
      <c r="S42" s="403"/>
      <c r="T42" s="406"/>
      <c r="U42" s="276"/>
      <c r="V42" s="406"/>
      <c r="W42" s="403"/>
    </row>
    <row r="43" spans="1:23" ht="9.75" customHeight="1">
      <c r="A43" s="403"/>
      <c r="B43" s="406"/>
      <c r="C43" s="289"/>
      <c r="D43" s="406"/>
      <c r="E43" s="403"/>
      <c r="F43" s="285"/>
      <c r="G43" s="403"/>
      <c r="H43" s="406"/>
      <c r="I43" s="276"/>
      <c r="J43" s="406"/>
      <c r="K43" s="403"/>
      <c r="L43" s="286"/>
      <c r="M43" s="403"/>
      <c r="N43" s="406"/>
      <c r="O43" s="290"/>
      <c r="P43" s="406"/>
      <c r="Q43" s="403"/>
      <c r="R43" s="285"/>
      <c r="S43" s="403"/>
      <c r="T43" s="406"/>
      <c r="U43" s="276"/>
      <c r="V43" s="406"/>
      <c r="W43" s="403"/>
    </row>
    <row r="44" spans="1:23" ht="9.75" customHeight="1">
      <c r="A44" s="403">
        <v>19</v>
      </c>
      <c r="B44" s="407">
        <f>'4 parties'!$A$31&amp;""</f>
      </c>
      <c r="C44" s="289"/>
      <c r="D44" s="407">
        <f>'4 parties'!$A$32&amp;""</f>
      </c>
      <c r="E44" s="403">
        <v>20</v>
      </c>
      <c r="F44" s="285"/>
      <c r="G44" s="403">
        <v>51</v>
      </c>
      <c r="H44" s="407">
        <f>'4 parties'!$A$63&amp;""</f>
      </c>
      <c r="I44" s="276"/>
      <c r="J44" s="407">
        <f>'4 parties'!$A$64&amp;""</f>
      </c>
      <c r="K44" s="403">
        <v>52</v>
      </c>
      <c r="L44" s="286"/>
      <c r="M44" s="403">
        <v>83</v>
      </c>
      <c r="N44" s="407">
        <f>'4 parties'!$A$95&amp;""</f>
      </c>
      <c r="O44" s="290"/>
      <c r="P44" s="407">
        <f>'4 parties'!$A$96&amp;""</f>
      </c>
      <c r="Q44" s="403">
        <v>84</v>
      </c>
      <c r="R44" s="285"/>
      <c r="S44" s="403">
        <v>115</v>
      </c>
      <c r="T44" s="407">
        <f>'4 parties'!$A$127&amp;""</f>
      </c>
      <c r="U44" s="276"/>
      <c r="V44" s="407">
        <f>'4 parties'!$A$128&amp;""</f>
      </c>
      <c r="W44" s="403">
        <v>116</v>
      </c>
    </row>
    <row r="45" spans="1:23" ht="9.75" customHeight="1">
      <c r="A45" s="403"/>
      <c r="B45" s="406"/>
      <c r="C45" s="289"/>
      <c r="D45" s="406"/>
      <c r="E45" s="403"/>
      <c r="F45" s="285"/>
      <c r="G45" s="403"/>
      <c r="H45" s="406"/>
      <c r="I45" s="276"/>
      <c r="J45" s="406"/>
      <c r="K45" s="403"/>
      <c r="L45" s="286"/>
      <c r="M45" s="403"/>
      <c r="N45" s="406"/>
      <c r="O45" s="290"/>
      <c r="P45" s="406"/>
      <c r="Q45" s="403"/>
      <c r="R45" s="285"/>
      <c r="S45" s="403"/>
      <c r="T45" s="406"/>
      <c r="U45" s="276"/>
      <c r="V45" s="406"/>
      <c r="W45" s="403"/>
    </row>
    <row r="46" spans="1:23" ht="9.75" customHeight="1">
      <c r="A46" s="403"/>
      <c r="B46" s="406"/>
      <c r="C46" s="289"/>
      <c r="D46" s="406"/>
      <c r="E46" s="403"/>
      <c r="F46" s="285"/>
      <c r="G46" s="403"/>
      <c r="H46" s="406"/>
      <c r="I46" s="276"/>
      <c r="J46" s="406"/>
      <c r="K46" s="403"/>
      <c r="L46" s="286"/>
      <c r="M46" s="403"/>
      <c r="N46" s="406"/>
      <c r="O46" s="290"/>
      <c r="P46" s="406"/>
      <c r="Q46" s="403"/>
      <c r="R46" s="285"/>
      <c r="S46" s="403"/>
      <c r="T46" s="406"/>
      <c r="U46" s="276"/>
      <c r="V46" s="406"/>
      <c r="W46" s="403"/>
    </row>
    <row r="47" spans="1:23" ht="9.75" customHeight="1">
      <c r="A47" s="403"/>
      <c r="B47" s="406"/>
      <c r="C47" s="289"/>
      <c r="D47" s="406"/>
      <c r="E47" s="403"/>
      <c r="F47" s="285"/>
      <c r="G47" s="403"/>
      <c r="H47" s="406"/>
      <c r="I47" s="276"/>
      <c r="J47" s="406"/>
      <c r="K47" s="403"/>
      <c r="L47" s="286"/>
      <c r="M47" s="403"/>
      <c r="N47" s="406"/>
      <c r="O47" s="290"/>
      <c r="P47" s="406"/>
      <c r="Q47" s="403"/>
      <c r="R47" s="285"/>
      <c r="S47" s="403"/>
      <c r="T47" s="406"/>
      <c r="U47" s="276"/>
      <c r="V47" s="406"/>
      <c r="W47" s="403"/>
    </row>
    <row r="48" spans="1:23" ht="9.75" customHeight="1">
      <c r="A48" s="403">
        <v>21</v>
      </c>
      <c r="B48" s="407">
        <f>'4 parties'!$A$33&amp;""</f>
      </c>
      <c r="C48" s="289"/>
      <c r="D48" s="407">
        <f>'4 parties'!$A$34&amp;""</f>
      </c>
      <c r="E48" s="403">
        <v>22</v>
      </c>
      <c r="F48" s="285"/>
      <c r="G48" s="403">
        <v>53</v>
      </c>
      <c r="H48" s="407">
        <f>'4 parties'!$A$65&amp;""</f>
      </c>
      <c r="I48" s="276"/>
      <c r="J48" s="407">
        <f>'4 parties'!$A$66&amp;""</f>
      </c>
      <c r="K48" s="403">
        <v>54</v>
      </c>
      <c r="L48" s="286"/>
      <c r="M48" s="403">
        <v>85</v>
      </c>
      <c r="N48" s="407">
        <f>'4 parties'!$A$97&amp;""</f>
      </c>
      <c r="O48" s="290"/>
      <c r="P48" s="407">
        <f>'4 parties'!$A$98&amp;""</f>
      </c>
      <c r="Q48" s="403">
        <v>86</v>
      </c>
      <c r="R48" s="285"/>
      <c r="S48" s="403">
        <v>117</v>
      </c>
      <c r="T48" s="407">
        <f>'4 parties'!$A$129&amp;""</f>
      </c>
      <c r="U48" s="276"/>
      <c r="V48" s="407">
        <f>'4 parties'!$A$130&amp;""</f>
      </c>
      <c r="W48" s="403">
        <v>118</v>
      </c>
    </row>
    <row r="49" spans="1:23" ht="9.75" customHeight="1">
      <c r="A49" s="403"/>
      <c r="B49" s="406"/>
      <c r="C49" s="289"/>
      <c r="D49" s="406"/>
      <c r="E49" s="403"/>
      <c r="F49" s="285"/>
      <c r="G49" s="403"/>
      <c r="H49" s="406"/>
      <c r="I49" s="276"/>
      <c r="J49" s="406"/>
      <c r="K49" s="403"/>
      <c r="L49" s="286"/>
      <c r="M49" s="403"/>
      <c r="N49" s="406"/>
      <c r="O49" s="290"/>
      <c r="P49" s="406"/>
      <c r="Q49" s="403"/>
      <c r="R49" s="285"/>
      <c r="S49" s="403"/>
      <c r="T49" s="406"/>
      <c r="U49" s="276"/>
      <c r="V49" s="406"/>
      <c r="W49" s="403"/>
    </row>
    <row r="50" spans="1:23" ht="9.75" customHeight="1">
      <c r="A50" s="403"/>
      <c r="B50" s="406"/>
      <c r="C50" s="289"/>
      <c r="D50" s="406"/>
      <c r="E50" s="403"/>
      <c r="F50" s="285"/>
      <c r="G50" s="403"/>
      <c r="H50" s="406"/>
      <c r="I50" s="276"/>
      <c r="J50" s="406"/>
      <c r="K50" s="403"/>
      <c r="L50" s="286"/>
      <c r="M50" s="403"/>
      <c r="N50" s="406"/>
      <c r="O50" s="290"/>
      <c r="P50" s="406"/>
      <c r="Q50" s="403"/>
      <c r="R50" s="285"/>
      <c r="S50" s="403"/>
      <c r="T50" s="406"/>
      <c r="U50" s="276"/>
      <c r="V50" s="406"/>
      <c r="W50" s="403"/>
    </row>
    <row r="51" spans="1:23" ht="9.75" customHeight="1">
      <c r="A51" s="403"/>
      <c r="B51" s="406"/>
      <c r="C51" s="289"/>
      <c r="D51" s="406"/>
      <c r="E51" s="403"/>
      <c r="F51" s="285"/>
      <c r="G51" s="403"/>
      <c r="H51" s="406"/>
      <c r="I51" s="276"/>
      <c r="J51" s="406"/>
      <c r="K51" s="403"/>
      <c r="L51" s="286"/>
      <c r="M51" s="403"/>
      <c r="N51" s="406"/>
      <c r="O51" s="290"/>
      <c r="P51" s="406"/>
      <c r="Q51" s="403"/>
      <c r="R51" s="285"/>
      <c r="S51" s="403"/>
      <c r="T51" s="406"/>
      <c r="U51" s="276"/>
      <c r="V51" s="406"/>
      <c r="W51" s="403"/>
    </row>
    <row r="52" spans="1:23" ht="9.75" customHeight="1">
      <c r="A52" s="403">
        <v>23</v>
      </c>
      <c r="B52" s="407">
        <f>'4 parties'!$A$35&amp;""</f>
      </c>
      <c r="C52" s="289"/>
      <c r="D52" s="407">
        <f>'4 parties'!$A$36&amp;""</f>
      </c>
      <c r="E52" s="403">
        <v>24</v>
      </c>
      <c r="F52" s="285"/>
      <c r="G52" s="403">
        <v>55</v>
      </c>
      <c r="H52" s="407">
        <f>'4 parties'!$A$67&amp;""</f>
      </c>
      <c r="I52" s="276"/>
      <c r="J52" s="407">
        <f>'4 parties'!$A$68&amp;""</f>
      </c>
      <c r="K52" s="403">
        <v>56</v>
      </c>
      <c r="L52" s="286"/>
      <c r="M52" s="403">
        <v>87</v>
      </c>
      <c r="N52" s="407">
        <f>'4 parties'!$A$99&amp;""</f>
      </c>
      <c r="O52" s="290"/>
      <c r="P52" s="407">
        <f>'4 parties'!$A$100&amp;""</f>
      </c>
      <c r="Q52" s="403">
        <v>88</v>
      </c>
      <c r="R52" s="285"/>
      <c r="S52" s="403">
        <v>119</v>
      </c>
      <c r="T52" s="407">
        <f>'4 parties'!$A$131&amp;""</f>
      </c>
      <c r="U52" s="276"/>
      <c r="V52" s="407">
        <f>'4 parties'!$A$132&amp;""</f>
      </c>
      <c r="W52" s="403">
        <v>120</v>
      </c>
    </row>
    <row r="53" spans="1:23" ht="9.75" customHeight="1">
      <c r="A53" s="403"/>
      <c r="B53" s="406"/>
      <c r="C53" s="289"/>
      <c r="D53" s="406"/>
      <c r="E53" s="403"/>
      <c r="F53" s="285"/>
      <c r="G53" s="403"/>
      <c r="H53" s="406"/>
      <c r="I53" s="276"/>
      <c r="J53" s="406"/>
      <c r="K53" s="403"/>
      <c r="L53" s="286"/>
      <c r="M53" s="403"/>
      <c r="N53" s="406"/>
      <c r="O53" s="290"/>
      <c r="P53" s="406"/>
      <c r="Q53" s="403"/>
      <c r="R53" s="285"/>
      <c r="S53" s="403"/>
      <c r="T53" s="406"/>
      <c r="U53" s="276"/>
      <c r="V53" s="406"/>
      <c r="W53" s="403"/>
    </row>
    <row r="54" spans="1:23" ht="9.75" customHeight="1">
      <c r="A54" s="403"/>
      <c r="B54" s="406"/>
      <c r="C54" s="289"/>
      <c r="D54" s="406"/>
      <c r="E54" s="403"/>
      <c r="F54" s="285"/>
      <c r="G54" s="403"/>
      <c r="H54" s="406"/>
      <c r="I54" s="276"/>
      <c r="J54" s="406"/>
      <c r="K54" s="403"/>
      <c r="L54" s="286"/>
      <c r="M54" s="403"/>
      <c r="N54" s="406"/>
      <c r="O54" s="290"/>
      <c r="P54" s="406"/>
      <c r="Q54" s="403"/>
      <c r="R54" s="285"/>
      <c r="S54" s="403"/>
      <c r="T54" s="406"/>
      <c r="U54" s="276"/>
      <c r="V54" s="406"/>
      <c r="W54" s="403"/>
    </row>
    <row r="55" spans="1:23" ht="9.75" customHeight="1">
      <c r="A55" s="403"/>
      <c r="B55" s="406"/>
      <c r="C55" s="289"/>
      <c r="D55" s="406"/>
      <c r="E55" s="403"/>
      <c r="F55" s="285"/>
      <c r="G55" s="403"/>
      <c r="H55" s="406"/>
      <c r="I55" s="276"/>
      <c r="J55" s="406"/>
      <c r="K55" s="403"/>
      <c r="L55" s="286"/>
      <c r="M55" s="403"/>
      <c r="N55" s="406"/>
      <c r="O55" s="290"/>
      <c r="P55" s="406"/>
      <c r="Q55" s="403"/>
      <c r="R55" s="285"/>
      <c r="S55" s="403"/>
      <c r="T55" s="406"/>
      <c r="U55" s="276"/>
      <c r="V55" s="406"/>
      <c r="W55" s="403"/>
    </row>
    <row r="56" spans="1:23" ht="9.75" customHeight="1">
      <c r="A56" s="403">
        <v>25</v>
      </c>
      <c r="B56" s="407">
        <f>'4 parties'!$A$37&amp;""</f>
      </c>
      <c r="C56" s="289"/>
      <c r="D56" s="407">
        <f>'4 parties'!$A$38&amp;""</f>
      </c>
      <c r="E56" s="403">
        <v>26</v>
      </c>
      <c r="F56" s="285"/>
      <c r="G56" s="403">
        <v>57</v>
      </c>
      <c r="H56" s="407">
        <f>'4 parties'!$A$69&amp;""</f>
      </c>
      <c r="I56" s="276"/>
      <c r="J56" s="407">
        <f>'4 parties'!$A$70&amp;""</f>
      </c>
      <c r="K56" s="403">
        <v>58</v>
      </c>
      <c r="L56" s="286"/>
      <c r="M56" s="403">
        <v>89</v>
      </c>
      <c r="N56" s="407">
        <f>'4 parties'!$A$101&amp;""</f>
      </c>
      <c r="O56" s="290"/>
      <c r="P56" s="407">
        <f>'4 parties'!$A$102&amp;""</f>
      </c>
      <c r="Q56" s="403">
        <v>90</v>
      </c>
      <c r="R56" s="285"/>
      <c r="S56" s="403">
        <v>121</v>
      </c>
      <c r="T56" s="407">
        <f>'4 parties'!$A$133&amp;""</f>
      </c>
      <c r="U56" s="276"/>
      <c r="V56" s="407">
        <f>'4 parties'!$A$134&amp;""</f>
      </c>
      <c r="W56" s="403">
        <v>122</v>
      </c>
    </row>
    <row r="57" spans="1:23" ht="9.75" customHeight="1">
      <c r="A57" s="403"/>
      <c r="B57" s="406"/>
      <c r="C57" s="289"/>
      <c r="D57" s="406"/>
      <c r="E57" s="403"/>
      <c r="F57" s="285"/>
      <c r="G57" s="403"/>
      <c r="H57" s="406"/>
      <c r="I57" s="276"/>
      <c r="J57" s="406"/>
      <c r="K57" s="403"/>
      <c r="L57" s="286"/>
      <c r="M57" s="403"/>
      <c r="N57" s="406"/>
      <c r="O57" s="290"/>
      <c r="P57" s="406"/>
      <c r="Q57" s="403"/>
      <c r="R57" s="285"/>
      <c r="S57" s="403"/>
      <c r="T57" s="406"/>
      <c r="U57" s="276"/>
      <c r="V57" s="406"/>
      <c r="W57" s="403"/>
    </row>
    <row r="58" spans="1:23" ht="9.75" customHeight="1">
      <c r="A58" s="403"/>
      <c r="B58" s="406"/>
      <c r="C58" s="289"/>
      <c r="D58" s="406"/>
      <c r="E58" s="403"/>
      <c r="F58" s="285"/>
      <c r="G58" s="403"/>
      <c r="H58" s="406"/>
      <c r="I58" s="276"/>
      <c r="J58" s="406"/>
      <c r="K58" s="403"/>
      <c r="L58" s="286"/>
      <c r="M58" s="403"/>
      <c r="N58" s="406"/>
      <c r="O58" s="290"/>
      <c r="P58" s="406"/>
      <c r="Q58" s="403"/>
      <c r="R58" s="285"/>
      <c r="S58" s="403"/>
      <c r="T58" s="406"/>
      <c r="U58" s="276"/>
      <c r="V58" s="406"/>
      <c r="W58" s="403"/>
    </row>
    <row r="59" spans="1:23" ht="9.75" customHeight="1">
      <c r="A59" s="403"/>
      <c r="B59" s="406"/>
      <c r="C59" s="289"/>
      <c r="D59" s="406"/>
      <c r="E59" s="403"/>
      <c r="F59" s="285"/>
      <c r="G59" s="403"/>
      <c r="H59" s="406"/>
      <c r="I59" s="276"/>
      <c r="J59" s="406"/>
      <c r="K59" s="403"/>
      <c r="L59" s="286"/>
      <c r="M59" s="403"/>
      <c r="N59" s="406"/>
      <c r="O59" s="290"/>
      <c r="P59" s="406"/>
      <c r="Q59" s="403"/>
      <c r="R59" s="285"/>
      <c r="S59" s="403"/>
      <c r="T59" s="406"/>
      <c r="U59" s="276"/>
      <c r="V59" s="406"/>
      <c r="W59" s="403"/>
    </row>
    <row r="60" spans="1:23" ht="9.75" customHeight="1">
      <c r="A60" s="403">
        <v>27</v>
      </c>
      <c r="B60" s="407">
        <f>'4 parties'!$A$39&amp;""</f>
      </c>
      <c r="C60" s="289"/>
      <c r="D60" s="407">
        <f>'4 parties'!$A$40&amp;""</f>
      </c>
      <c r="E60" s="403">
        <v>28</v>
      </c>
      <c r="F60" s="285"/>
      <c r="G60" s="403">
        <v>59</v>
      </c>
      <c r="H60" s="407">
        <f>'4 parties'!$A$71&amp;""</f>
      </c>
      <c r="I60" s="276"/>
      <c r="J60" s="407">
        <f>'4 parties'!$A$72&amp;""</f>
      </c>
      <c r="K60" s="403">
        <v>60</v>
      </c>
      <c r="L60" s="286"/>
      <c r="M60" s="403">
        <v>91</v>
      </c>
      <c r="N60" s="407">
        <f>'4 parties'!$A$103&amp;""</f>
      </c>
      <c r="O60" s="290"/>
      <c r="P60" s="407">
        <f>'4 parties'!$A$104&amp;""</f>
      </c>
      <c r="Q60" s="403">
        <v>92</v>
      </c>
      <c r="R60" s="285"/>
      <c r="S60" s="403">
        <v>123</v>
      </c>
      <c r="T60" s="407">
        <f>'4 parties'!$A$135&amp;""</f>
      </c>
      <c r="U60" s="276"/>
      <c r="V60" s="407">
        <f>'4 parties'!$A$136&amp;""</f>
      </c>
      <c r="W60" s="403">
        <v>124</v>
      </c>
    </row>
    <row r="61" spans="1:23" ht="9.75" customHeight="1">
      <c r="A61" s="403"/>
      <c r="B61" s="406"/>
      <c r="C61" s="289"/>
      <c r="D61" s="406"/>
      <c r="E61" s="403"/>
      <c r="F61" s="285"/>
      <c r="G61" s="403"/>
      <c r="H61" s="406"/>
      <c r="I61" s="276"/>
      <c r="J61" s="406"/>
      <c r="K61" s="403"/>
      <c r="L61" s="286"/>
      <c r="M61" s="403"/>
      <c r="N61" s="406"/>
      <c r="O61" s="290"/>
      <c r="P61" s="406"/>
      <c r="Q61" s="403"/>
      <c r="R61" s="285"/>
      <c r="S61" s="403"/>
      <c r="T61" s="406"/>
      <c r="U61" s="276"/>
      <c r="V61" s="406"/>
      <c r="W61" s="403"/>
    </row>
    <row r="62" spans="1:23" ht="9.75" customHeight="1">
      <c r="A62" s="403"/>
      <c r="B62" s="406"/>
      <c r="C62" s="289"/>
      <c r="D62" s="406"/>
      <c r="E62" s="403"/>
      <c r="F62" s="285"/>
      <c r="G62" s="403"/>
      <c r="H62" s="406"/>
      <c r="I62" s="276"/>
      <c r="J62" s="406"/>
      <c r="K62" s="403"/>
      <c r="L62" s="286"/>
      <c r="M62" s="403"/>
      <c r="N62" s="406"/>
      <c r="O62" s="290"/>
      <c r="P62" s="406"/>
      <c r="Q62" s="403"/>
      <c r="R62" s="285"/>
      <c r="S62" s="403"/>
      <c r="T62" s="406"/>
      <c r="U62" s="276"/>
      <c r="V62" s="406"/>
      <c r="W62" s="403"/>
    </row>
    <row r="63" spans="1:23" ht="9.75" customHeight="1">
      <c r="A63" s="403"/>
      <c r="B63" s="406"/>
      <c r="C63" s="289"/>
      <c r="D63" s="406"/>
      <c r="E63" s="403"/>
      <c r="F63" s="285"/>
      <c r="G63" s="403"/>
      <c r="H63" s="406"/>
      <c r="I63" s="291"/>
      <c r="J63" s="406"/>
      <c r="K63" s="403"/>
      <c r="L63" s="286"/>
      <c r="M63" s="403"/>
      <c r="N63" s="406"/>
      <c r="O63" s="290"/>
      <c r="P63" s="406"/>
      <c r="Q63" s="403"/>
      <c r="R63" s="285"/>
      <c r="S63" s="403"/>
      <c r="T63" s="408"/>
      <c r="U63" s="291"/>
      <c r="V63" s="408"/>
      <c r="W63" s="403"/>
    </row>
    <row r="64" spans="1:23" ht="9.75" customHeight="1">
      <c r="A64" s="403">
        <v>29</v>
      </c>
      <c r="B64" s="407">
        <f>'4 parties'!$A$41&amp;""</f>
      </c>
      <c r="C64" s="289"/>
      <c r="D64" s="407">
        <f>'4 parties'!$A$42&amp;""</f>
      </c>
      <c r="E64" s="403">
        <v>30</v>
      </c>
      <c r="F64" s="285"/>
      <c r="G64" s="403">
        <v>61</v>
      </c>
      <c r="H64" s="407">
        <f>'4 parties'!$A$73&amp;""</f>
      </c>
      <c r="I64" s="276"/>
      <c r="J64" s="407">
        <f>'4 parties'!$A$74&amp;""</f>
      </c>
      <c r="K64" s="403">
        <v>62</v>
      </c>
      <c r="L64" s="286"/>
      <c r="M64" s="403">
        <v>93</v>
      </c>
      <c r="N64" s="407">
        <f>'4 parties'!$A$105&amp;""</f>
      </c>
      <c r="O64" s="290"/>
      <c r="P64" s="407">
        <f>'4 parties'!$A$106&amp;""</f>
      </c>
      <c r="Q64" s="403">
        <v>94</v>
      </c>
      <c r="R64" s="285"/>
      <c r="S64" s="403">
        <v>125</v>
      </c>
      <c r="T64" s="407">
        <f>'4 parties'!$A$137&amp;""</f>
      </c>
      <c r="U64" s="276"/>
      <c r="V64" s="407">
        <f>'4 parties'!$A$138&amp;""</f>
      </c>
      <c r="W64" s="403">
        <v>126</v>
      </c>
    </row>
    <row r="65" spans="1:23" ht="9.75" customHeight="1">
      <c r="A65" s="403"/>
      <c r="B65" s="406"/>
      <c r="C65" s="289"/>
      <c r="D65" s="406"/>
      <c r="E65" s="403"/>
      <c r="F65" s="285"/>
      <c r="G65" s="403"/>
      <c r="H65" s="406"/>
      <c r="I65" s="276"/>
      <c r="J65" s="406"/>
      <c r="K65" s="403"/>
      <c r="L65" s="286"/>
      <c r="M65" s="403"/>
      <c r="N65" s="406"/>
      <c r="O65" s="290"/>
      <c r="P65" s="406"/>
      <c r="Q65" s="403"/>
      <c r="R65" s="285"/>
      <c r="S65" s="403"/>
      <c r="T65" s="406"/>
      <c r="U65" s="276"/>
      <c r="V65" s="406"/>
      <c r="W65" s="403"/>
    </row>
    <row r="66" spans="1:23" ht="9.75" customHeight="1">
      <c r="A66" s="403"/>
      <c r="B66" s="406"/>
      <c r="C66" s="289"/>
      <c r="D66" s="406"/>
      <c r="E66" s="403"/>
      <c r="F66" s="285"/>
      <c r="G66" s="403"/>
      <c r="H66" s="406"/>
      <c r="I66" s="276"/>
      <c r="J66" s="406"/>
      <c r="K66" s="403"/>
      <c r="L66" s="286"/>
      <c r="M66" s="403"/>
      <c r="N66" s="406"/>
      <c r="O66" s="290"/>
      <c r="P66" s="406"/>
      <c r="Q66" s="403"/>
      <c r="R66" s="285"/>
      <c r="S66" s="403"/>
      <c r="T66" s="406"/>
      <c r="U66" s="276"/>
      <c r="V66" s="406"/>
      <c r="W66" s="403"/>
    </row>
    <row r="67" spans="1:23" ht="9.75" customHeight="1">
      <c r="A67" s="403"/>
      <c r="B67" s="406"/>
      <c r="C67" s="289"/>
      <c r="D67" s="406"/>
      <c r="E67" s="403"/>
      <c r="F67" s="285"/>
      <c r="G67" s="403"/>
      <c r="H67" s="406"/>
      <c r="I67" s="291"/>
      <c r="J67" s="406"/>
      <c r="K67" s="403"/>
      <c r="L67" s="286"/>
      <c r="M67" s="403"/>
      <c r="N67" s="406"/>
      <c r="O67" s="290"/>
      <c r="P67" s="406"/>
      <c r="Q67" s="403"/>
      <c r="R67" s="285"/>
      <c r="S67" s="403"/>
      <c r="T67" s="406"/>
      <c r="U67" s="291"/>
      <c r="V67" s="406"/>
      <c r="W67" s="403"/>
    </row>
    <row r="68" spans="1:23" ht="9.75" customHeight="1">
      <c r="A68" s="403">
        <v>31</v>
      </c>
      <c r="B68" s="405">
        <f>'4 parties'!$A$43&amp;""</f>
      </c>
      <c r="C68" s="289"/>
      <c r="D68" s="405">
        <f>'4 parties'!$A$44&amp;""</f>
      </c>
      <c r="E68" s="403">
        <v>32</v>
      </c>
      <c r="F68" s="285"/>
      <c r="G68" s="403">
        <v>63</v>
      </c>
      <c r="H68" s="405">
        <f>'4 parties'!$A$75&amp;""</f>
      </c>
      <c r="I68" s="276"/>
      <c r="J68" s="405">
        <f>'4 parties'!$A$76&amp;""</f>
      </c>
      <c r="K68" s="403">
        <v>64</v>
      </c>
      <c r="L68" s="286"/>
      <c r="M68" s="403">
        <v>95</v>
      </c>
      <c r="N68" s="405">
        <f>'4 parties'!$A$107&amp;""</f>
      </c>
      <c r="O68" s="290"/>
      <c r="P68" s="405">
        <f>'4 parties'!$A$108&amp;""</f>
      </c>
      <c r="Q68" s="403">
        <v>96</v>
      </c>
      <c r="R68" s="285"/>
      <c r="S68" s="403">
        <v>127</v>
      </c>
      <c r="T68" s="405">
        <f>'4 parties'!$A$139&amp;""</f>
      </c>
      <c r="U68" s="276"/>
      <c r="V68" s="405">
        <f>'4 parties'!$A$140&amp;""</f>
      </c>
      <c r="W68" s="403">
        <v>128</v>
      </c>
    </row>
    <row r="69" spans="1:23" ht="9.75" customHeight="1">
      <c r="A69" s="403"/>
      <c r="B69" s="406"/>
      <c r="C69" s="289"/>
      <c r="D69" s="406"/>
      <c r="E69" s="403"/>
      <c r="F69" s="285"/>
      <c r="G69" s="403"/>
      <c r="H69" s="406"/>
      <c r="I69" s="276"/>
      <c r="J69" s="406"/>
      <c r="K69" s="403"/>
      <c r="L69" s="286"/>
      <c r="M69" s="403"/>
      <c r="N69" s="406"/>
      <c r="O69" s="290"/>
      <c r="P69" s="406"/>
      <c r="Q69" s="403"/>
      <c r="R69" s="285"/>
      <c r="S69" s="403"/>
      <c r="T69" s="406"/>
      <c r="U69" s="276"/>
      <c r="V69" s="406"/>
      <c r="W69" s="403"/>
    </row>
    <row r="70" spans="1:23" ht="9.75" customHeight="1">
      <c r="A70" s="403"/>
      <c r="B70" s="406"/>
      <c r="C70" s="289"/>
      <c r="D70" s="406"/>
      <c r="E70" s="403"/>
      <c r="F70" s="285"/>
      <c r="G70" s="403"/>
      <c r="H70" s="406"/>
      <c r="I70" s="276"/>
      <c r="J70" s="406"/>
      <c r="K70" s="403"/>
      <c r="L70" s="286"/>
      <c r="M70" s="403"/>
      <c r="N70" s="406"/>
      <c r="O70" s="290"/>
      <c r="P70" s="406"/>
      <c r="Q70" s="403"/>
      <c r="R70" s="285"/>
      <c r="S70" s="403"/>
      <c r="T70" s="406"/>
      <c r="U70" s="276"/>
      <c r="V70" s="406"/>
      <c r="W70" s="403"/>
    </row>
    <row r="71" spans="1:23" ht="9.75" customHeight="1">
      <c r="A71" s="404"/>
      <c r="B71" s="406"/>
      <c r="C71" s="289"/>
      <c r="D71" s="406"/>
      <c r="E71" s="404"/>
      <c r="F71" s="285"/>
      <c r="G71" s="404"/>
      <c r="H71" s="406"/>
      <c r="I71" s="291"/>
      <c r="J71" s="406"/>
      <c r="K71" s="404"/>
      <c r="L71" s="286"/>
      <c r="M71" s="404"/>
      <c r="N71" s="406"/>
      <c r="O71" s="292"/>
      <c r="P71" s="406"/>
      <c r="Q71" s="404"/>
      <c r="R71" s="285"/>
      <c r="S71" s="404"/>
      <c r="T71" s="406"/>
      <c r="U71" s="291"/>
      <c r="V71" s="406"/>
      <c r="W71" s="404"/>
    </row>
    <row r="72" spans="1:23" ht="23.25">
      <c r="A72" s="293"/>
      <c r="B72" s="274"/>
      <c r="C72" s="2"/>
      <c r="D72" s="274"/>
      <c r="E72" s="275"/>
      <c r="F72" s="2"/>
      <c r="G72" s="275"/>
      <c r="H72" s="274"/>
      <c r="I72" s="2"/>
      <c r="J72" s="274"/>
      <c r="K72" s="275"/>
      <c r="L72" s="2"/>
      <c r="M72" s="275"/>
      <c r="N72" s="274"/>
      <c r="O72" s="2"/>
      <c r="P72" s="274"/>
      <c r="Q72" s="275"/>
      <c r="R72" s="2"/>
      <c r="S72" s="275"/>
      <c r="T72" s="274"/>
      <c r="U72" s="2"/>
      <c r="V72" s="274"/>
      <c r="W72" s="275"/>
    </row>
  </sheetData>
  <sheetProtection password="FCC1" sheet="1" objects="1" scenarios="1"/>
  <mergeCells count="265">
    <mergeCell ref="B5:V5"/>
    <mergeCell ref="G68:G71"/>
    <mergeCell ref="H68:H71"/>
    <mergeCell ref="J68:J71"/>
    <mergeCell ref="K68:K71"/>
    <mergeCell ref="G64:G67"/>
    <mergeCell ref="H64:H67"/>
    <mergeCell ref="J64:J67"/>
    <mergeCell ref="K64:K67"/>
    <mergeCell ref="G60:G63"/>
    <mergeCell ref="A68:A71"/>
    <mergeCell ref="B68:B71"/>
    <mergeCell ref="D68:D71"/>
    <mergeCell ref="E68:E71"/>
    <mergeCell ref="A64:A67"/>
    <mergeCell ref="B64:B67"/>
    <mergeCell ref="D64:D67"/>
    <mergeCell ref="E64:E67"/>
    <mergeCell ref="H60:H63"/>
    <mergeCell ref="J60:J63"/>
    <mergeCell ref="K60:K63"/>
    <mergeCell ref="A60:A63"/>
    <mergeCell ref="B60:B63"/>
    <mergeCell ref="D60:D63"/>
    <mergeCell ref="E60:E63"/>
    <mergeCell ref="G56:G59"/>
    <mergeCell ref="H56:H59"/>
    <mergeCell ref="J56:J59"/>
    <mergeCell ref="K56:K59"/>
    <mergeCell ref="A56:A59"/>
    <mergeCell ref="B56:B59"/>
    <mergeCell ref="D56:D59"/>
    <mergeCell ref="E56:E59"/>
    <mergeCell ref="G52:G55"/>
    <mergeCell ref="H52:H55"/>
    <mergeCell ref="J52:J55"/>
    <mergeCell ref="K52:K55"/>
    <mergeCell ref="A52:A55"/>
    <mergeCell ref="B52:B55"/>
    <mergeCell ref="D52:D55"/>
    <mergeCell ref="E52:E55"/>
    <mergeCell ref="G48:G51"/>
    <mergeCell ref="H48:H51"/>
    <mergeCell ref="J48:J51"/>
    <mergeCell ref="K48:K51"/>
    <mergeCell ref="A48:A51"/>
    <mergeCell ref="B48:B51"/>
    <mergeCell ref="D48:D51"/>
    <mergeCell ref="E48:E51"/>
    <mergeCell ref="G44:G47"/>
    <mergeCell ref="H44:H47"/>
    <mergeCell ref="J44:J47"/>
    <mergeCell ref="K44:K47"/>
    <mergeCell ref="A44:A47"/>
    <mergeCell ref="B44:B47"/>
    <mergeCell ref="D44:D47"/>
    <mergeCell ref="E44:E47"/>
    <mergeCell ref="G40:G43"/>
    <mergeCell ref="H40:H43"/>
    <mergeCell ref="J40:J43"/>
    <mergeCell ref="K40:K43"/>
    <mergeCell ref="A40:A43"/>
    <mergeCell ref="B40:B43"/>
    <mergeCell ref="D40:D43"/>
    <mergeCell ref="E40:E43"/>
    <mergeCell ref="G36:G39"/>
    <mergeCell ref="H36:H39"/>
    <mergeCell ref="J36:J39"/>
    <mergeCell ref="K36:K39"/>
    <mergeCell ref="A36:A39"/>
    <mergeCell ref="B36:B39"/>
    <mergeCell ref="D36:D39"/>
    <mergeCell ref="E36:E39"/>
    <mergeCell ref="J28:J31"/>
    <mergeCell ref="K28:K31"/>
    <mergeCell ref="A32:A35"/>
    <mergeCell ref="B32:B35"/>
    <mergeCell ref="D32:D35"/>
    <mergeCell ref="E32:E35"/>
    <mergeCell ref="G32:G35"/>
    <mergeCell ref="H32:H35"/>
    <mergeCell ref="J32:J35"/>
    <mergeCell ref="K32:K35"/>
    <mergeCell ref="G28:G31"/>
    <mergeCell ref="H28:H31"/>
    <mergeCell ref="A24:A27"/>
    <mergeCell ref="B24:B27"/>
    <mergeCell ref="A28:A31"/>
    <mergeCell ref="B28:B31"/>
    <mergeCell ref="D28:D31"/>
    <mergeCell ref="E28:E31"/>
    <mergeCell ref="D24:D27"/>
    <mergeCell ref="E24:E27"/>
    <mergeCell ref="G16:G19"/>
    <mergeCell ref="H16:H19"/>
    <mergeCell ref="G20:G23"/>
    <mergeCell ref="H20:H23"/>
    <mergeCell ref="G24:G27"/>
    <mergeCell ref="H24:H27"/>
    <mergeCell ref="A20:A23"/>
    <mergeCell ref="B20:B23"/>
    <mergeCell ref="D20:D23"/>
    <mergeCell ref="E20:E23"/>
    <mergeCell ref="A16:A19"/>
    <mergeCell ref="B16:B19"/>
    <mergeCell ref="D16:D19"/>
    <mergeCell ref="E16:E19"/>
    <mergeCell ref="A12:A15"/>
    <mergeCell ref="B12:B15"/>
    <mergeCell ref="D12:D15"/>
    <mergeCell ref="E12:E15"/>
    <mergeCell ref="B6:D6"/>
    <mergeCell ref="G6:K6"/>
    <mergeCell ref="A8:A11"/>
    <mergeCell ref="B8:B11"/>
    <mergeCell ref="D8:D11"/>
    <mergeCell ref="E8:E11"/>
    <mergeCell ref="G8:G11"/>
    <mergeCell ref="H8:H11"/>
    <mergeCell ref="J8:J11"/>
    <mergeCell ref="G12:G15"/>
    <mergeCell ref="H12:H15"/>
    <mergeCell ref="J12:J15"/>
    <mergeCell ref="K12:K15"/>
    <mergeCell ref="K20:K23"/>
    <mergeCell ref="J24:J27"/>
    <mergeCell ref="K24:K27"/>
    <mergeCell ref="K8:K11"/>
    <mergeCell ref="J16:J19"/>
    <mergeCell ref="K16:K19"/>
    <mergeCell ref="J20:J23"/>
    <mergeCell ref="N6:P6"/>
    <mergeCell ref="S6:W6"/>
    <mergeCell ref="M8:M11"/>
    <mergeCell ref="N8:N11"/>
    <mergeCell ref="P8:P11"/>
    <mergeCell ref="Q8:Q11"/>
    <mergeCell ref="S8:S11"/>
    <mergeCell ref="T8:T11"/>
    <mergeCell ref="V8:V11"/>
    <mergeCell ref="W8:W11"/>
    <mergeCell ref="M12:M15"/>
    <mergeCell ref="N12:N15"/>
    <mergeCell ref="P12:P15"/>
    <mergeCell ref="Q12:Q15"/>
    <mergeCell ref="S12:S15"/>
    <mergeCell ref="T12:T15"/>
    <mergeCell ref="V12:V15"/>
    <mergeCell ref="W12:W15"/>
    <mergeCell ref="M16:M19"/>
    <mergeCell ref="N16:N19"/>
    <mergeCell ref="P16:P19"/>
    <mergeCell ref="Q16:Q19"/>
    <mergeCell ref="S16:S19"/>
    <mergeCell ref="T16:T19"/>
    <mergeCell ref="V16:V19"/>
    <mergeCell ref="W16:W19"/>
    <mergeCell ref="M20:M23"/>
    <mergeCell ref="N20:N23"/>
    <mergeCell ref="P20:P23"/>
    <mergeCell ref="Q20:Q23"/>
    <mergeCell ref="S20:S23"/>
    <mergeCell ref="T20:T23"/>
    <mergeCell ref="V20:V23"/>
    <mergeCell ref="W20:W23"/>
    <mergeCell ref="M24:M27"/>
    <mergeCell ref="N24:N27"/>
    <mergeCell ref="P24:P27"/>
    <mergeCell ref="Q24:Q27"/>
    <mergeCell ref="S24:S27"/>
    <mergeCell ref="T24:T27"/>
    <mergeCell ref="V24:V27"/>
    <mergeCell ref="W24:W27"/>
    <mergeCell ref="M28:M31"/>
    <mergeCell ref="N28:N31"/>
    <mergeCell ref="P28:P31"/>
    <mergeCell ref="Q28:Q31"/>
    <mergeCell ref="S28:S31"/>
    <mergeCell ref="T28:T31"/>
    <mergeCell ref="V28:V31"/>
    <mergeCell ref="W28:W31"/>
    <mergeCell ref="M32:M35"/>
    <mergeCell ref="N32:N35"/>
    <mergeCell ref="P32:P35"/>
    <mergeCell ref="Q32:Q35"/>
    <mergeCell ref="S32:S35"/>
    <mergeCell ref="T32:T35"/>
    <mergeCell ref="V32:V35"/>
    <mergeCell ref="W32:W35"/>
    <mergeCell ref="M36:M39"/>
    <mergeCell ref="N36:N39"/>
    <mergeCell ref="P36:P39"/>
    <mergeCell ref="Q36:Q39"/>
    <mergeCell ref="S36:S39"/>
    <mergeCell ref="T36:T39"/>
    <mergeCell ref="V36:V39"/>
    <mergeCell ref="W36:W39"/>
    <mergeCell ref="M40:M43"/>
    <mergeCell ref="N40:N43"/>
    <mergeCell ref="P40:P43"/>
    <mergeCell ref="Q40:Q43"/>
    <mergeCell ref="S40:S43"/>
    <mergeCell ref="T40:T43"/>
    <mergeCell ref="V40:V43"/>
    <mergeCell ref="W40:W43"/>
    <mergeCell ref="M44:M47"/>
    <mergeCell ref="N44:N47"/>
    <mergeCell ref="P44:P47"/>
    <mergeCell ref="Q44:Q47"/>
    <mergeCell ref="S44:S47"/>
    <mergeCell ref="T44:T47"/>
    <mergeCell ref="V44:V47"/>
    <mergeCell ref="W44:W47"/>
    <mergeCell ref="M48:M51"/>
    <mergeCell ref="N48:N51"/>
    <mergeCell ref="P48:P51"/>
    <mergeCell ref="Q48:Q51"/>
    <mergeCell ref="S48:S51"/>
    <mergeCell ref="T48:T51"/>
    <mergeCell ref="V48:V51"/>
    <mergeCell ref="W48:W51"/>
    <mergeCell ref="M52:M55"/>
    <mergeCell ref="N52:N55"/>
    <mergeCell ref="P52:P55"/>
    <mergeCell ref="Q52:Q55"/>
    <mergeCell ref="S52:S55"/>
    <mergeCell ref="T52:T55"/>
    <mergeCell ref="V52:V55"/>
    <mergeCell ref="W52:W55"/>
    <mergeCell ref="M56:M59"/>
    <mergeCell ref="N56:N59"/>
    <mergeCell ref="P56:P59"/>
    <mergeCell ref="Q56:Q59"/>
    <mergeCell ref="S56:S59"/>
    <mergeCell ref="T56:T59"/>
    <mergeCell ref="V56:V59"/>
    <mergeCell ref="W56:W59"/>
    <mergeCell ref="M60:M63"/>
    <mergeCell ref="N60:N63"/>
    <mergeCell ref="P60:P63"/>
    <mergeCell ref="Q60:Q63"/>
    <mergeCell ref="S60:S63"/>
    <mergeCell ref="T60:T63"/>
    <mergeCell ref="V60:V63"/>
    <mergeCell ref="W60:W63"/>
    <mergeCell ref="M64:M67"/>
    <mergeCell ref="N64:N67"/>
    <mergeCell ref="P64:P67"/>
    <mergeCell ref="Q64:Q67"/>
    <mergeCell ref="S64:S67"/>
    <mergeCell ref="T64:T67"/>
    <mergeCell ref="V64:V67"/>
    <mergeCell ref="W64:W67"/>
    <mergeCell ref="M68:M71"/>
    <mergeCell ref="N68:N71"/>
    <mergeCell ref="P68:P71"/>
    <mergeCell ref="Q68:Q71"/>
    <mergeCell ref="S68:S71"/>
    <mergeCell ref="T68:T71"/>
    <mergeCell ref="V68:V71"/>
    <mergeCell ref="W68:W71"/>
    <mergeCell ref="B4:W4"/>
    <mergeCell ref="J3:K3"/>
    <mergeCell ref="B2:R2"/>
    <mergeCell ref="S2:W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L481"/>
  <sheetViews>
    <sheetView showGridLines="0" workbookViewId="0" topLeftCell="A1">
      <pane ySplit="8" topLeftCell="BM9" activePane="bottomLeft" state="frozen"/>
      <selection pane="topLeft" activeCell="A1" sqref="A1"/>
      <selection pane="bottomLeft" activeCell="D23" sqref="D23"/>
    </sheetView>
  </sheetViews>
  <sheetFormatPr defaultColWidth="11.421875" defaultRowHeight="12.75"/>
  <cols>
    <col min="1" max="1" width="11.421875" style="49" customWidth="1"/>
    <col min="2" max="2" width="14.28125" style="50" customWidth="1"/>
    <col min="3" max="3" width="39.28125" style="47" customWidth="1"/>
    <col min="4" max="4" width="37.140625" style="51" customWidth="1"/>
    <col min="5" max="5" width="3.7109375" style="0" customWidth="1"/>
    <col min="6" max="6" width="34.421875" style="0" customWidth="1"/>
  </cols>
  <sheetData>
    <row r="1" spans="1:4" ht="12.75" customHeight="1">
      <c r="A1" s="434"/>
      <c r="B1" s="434"/>
      <c r="C1" s="432"/>
      <c r="D1" s="437"/>
    </row>
    <row r="2" spans="1:4" ht="15.75" customHeight="1" thickBot="1">
      <c r="A2" s="434"/>
      <c r="B2" s="434"/>
      <c r="C2" s="433"/>
      <c r="D2" s="438"/>
    </row>
    <row r="3" spans="1:4" ht="16.5" customHeight="1" thickBot="1">
      <c r="A3" s="434"/>
      <c r="B3" s="434"/>
      <c r="C3" s="156" t="s">
        <v>89</v>
      </c>
      <c r="D3" s="166">
        <v>44891</v>
      </c>
    </row>
    <row r="4" spans="1:4" ht="18.75" customHeight="1">
      <c r="A4" s="435" t="s">
        <v>683</v>
      </c>
      <c r="B4" s="436"/>
      <c r="C4" s="436"/>
      <c r="D4" s="437"/>
    </row>
    <row r="5" spans="1:4" ht="15.75">
      <c r="A5" s="423" t="s">
        <v>684</v>
      </c>
      <c r="B5" s="424"/>
      <c r="C5" s="424"/>
      <c r="D5" s="425"/>
    </row>
    <row r="6" spans="1:9" ht="18" customHeight="1" thickBot="1">
      <c r="A6" s="423" t="s">
        <v>685</v>
      </c>
      <c r="B6" s="424"/>
      <c r="C6" s="424"/>
      <c r="D6" s="425"/>
      <c r="I6" s="123"/>
    </row>
    <row r="7" spans="1:9" ht="18" customHeight="1" thickBot="1">
      <c r="A7" s="429" t="s">
        <v>101</v>
      </c>
      <c r="B7" s="430"/>
      <c r="C7" s="430"/>
      <c r="D7" s="431"/>
      <c r="F7" s="47"/>
      <c r="I7" s="123"/>
    </row>
    <row r="8" spans="1:4" ht="13.5" thickBot="1">
      <c r="A8" s="115" t="s">
        <v>90</v>
      </c>
      <c r="B8" s="116" t="s">
        <v>91</v>
      </c>
      <c r="C8" s="117" t="s">
        <v>92</v>
      </c>
      <c r="D8" s="117" t="s">
        <v>93</v>
      </c>
    </row>
    <row r="9" spans="1:4" ht="15" customHeight="1">
      <c r="A9" s="426">
        <v>1</v>
      </c>
      <c r="B9" s="157"/>
      <c r="C9" s="160"/>
      <c r="D9" s="161"/>
    </row>
    <row r="10" spans="1:4" ht="15" customHeight="1">
      <c r="A10" s="427"/>
      <c r="B10" s="158"/>
      <c r="C10" s="162"/>
      <c r="D10" s="163"/>
    </row>
    <row r="11" spans="1:4" ht="15" customHeight="1" thickBot="1">
      <c r="A11" s="428"/>
      <c r="B11" s="159"/>
      <c r="C11" s="164"/>
      <c r="D11" s="165"/>
    </row>
    <row r="12" spans="1:4" ht="15" customHeight="1">
      <c r="A12" s="426">
        <v>2</v>
      </c>
      <c r="B12" s="157"/>
      <c r="C12" s="160"/>
      <c r="D12" s="161"/>
    </row>
    <row r="13" spans="1:4" ht="15" customHeight="1">
      <c r="A13" s="427"/>
      <c r="B13" s="158"/>
      <c r="C13" s="162"/>
      <c r="D13" s="163"/>
    </row>
    <row r="14" spans="1:4" ht="15" customHeight="1" thickBot="1">
      <c r="A14" s="428"/>
      <c r="B14" s="159"/>
      <c r="C14" s="164"/>
      <c r="D14" s="165"/>
    </row>
    <row r="15" spans="1:4" ht="15" customHeight="1">
      <c r="A15" s="426">
        <v>3</v>
      </c>
      <c r="B15" s="157"/>
      <c r="C15" s="160"/>
      <c r="D15" s="161"/>
    </row>
    <row r="16" spans="1:4" ht="15" customHeight="1">
      <c r="A16" s="427"/>
      <c r="B16" s="158"/>
      <c r="C16" s="162"/>
      <c r="D16" s="163"/>
    </row>
    <row r="17" spans="1:4" ht="15" customHeight="1" thickBot="1">
      <c r="A17" s="428"/>
      <c r="B17" s="159"/>
      <c r="C17" s="164"/>
      <c r="D17" s="165"/>
    </row>
    <row r="18" spans="1:4" ht="15" customHeight="1">
      <c r="A18" s="426">
        <v>4</v>
      </c>
      <c r="B18" s="157"/>
      <c r="C18" s="160"/>
      <c r="D18" s="161"/>
    </row>
    <row r="19" spans="1:4" ht="15" customHeight="1">
      <c r="A19" s="427"/>
      <c r="B19" s="158"/>
      <c r="C19" s="162"/>
      <c r="D19" s="163"/>
    </row>
    <row r="20" spans="1:4" ht="15" customHeight="1" thickBot="1">
      <c r="A20" s="428"/>
      <c r="B20" s="159"/>
      <c r="C20" s="164"/>
      <c r="D20" s="165"/>
    </row>
    <row r="21" spans="1:4" ht="15" customHeight="1">
      <c r="A21" s="426">
        <v>5</v>
      </c>
      <c r="B21" s="157"/>
      <c r="C21" s="160"/>
      <c r="D21" s="161"/>
    </row>
    <row r="22" spans="1:4" ht="15" customHeight="1">
      <c r="A22" s="427"/>
      <c r="B22" s="158"/>
      <c r="C22" s="162"/>
      <c r="D22" s="163"/>
    </row>
    <row r="23" spans="1:4" ht="15" customHeight="1" thickBot="1">
      <c r="A23" s="428"/>
      <c r="B23" s="159"/>
      <c r="C23" s="164"/>
      <c r="D23" s="165"/>
    </row>
    <row r="24" spans="1:4" ht="15" customHeight="1">
      <c r="A24" s="426">
        <v>6</v>
      </c>
      <c r="B24" s="157"/>
      <c r="C24" s="160"/>
      <c r="D24" s="161"/>
    </row>
    <row r="25" spans="1:4" ht="15" customHeight="1">
      <c r="A25" s="427"/>
      <c r="B25" s="158"/>
      <c r="C25" s="162"/>
      <c r="D25" s="163"/>
    </row>
    <row r="26" spans="1:4" ht="15" customHeight="1" thickBot="1">
      <c r="A26" s="428"/>
      <c r="B26" s="159"/>
      <c r="C26" s="164"/>
      <c r="D26" s="165"/>
    </row>
    <row r="27" spans="1:4" ht="15" customHeight="1">
      <c r="A27" s="426">
        <v>7</v>
      </c>
      <c r="B27" s="157"/>
      <c r="C27" s="160"/>
      <c r="D27" s="161"/>
    </row>
    <row r="28" spans="1:4" ht="15" customHeight="1">
      <c r="A28" s="427"/>
      <c r="B28" s="158"/>
      <c r="C28" s="162"/>
      <c r="D28" s="163"/>
    </row>
    <row r="29" spans="1:4" ht="15" customHeight="1" thickBot="1">
      <c r="A29" s="428"/>
      <c r="B29" s="159"/>
      <c r="C29" s="164"/>
      <c r="D29" s="165"/>
    </row>
    <row r="30" spans="1:4" ht="15" customHeight="1">
      <c r="A30" s="426">
        <v>8</v>
      </c>
      <c r="B30" s="157"/>
      <c r="C30" s="160"/>
      <c r="D30" s="161"/>
    </row>
    <row r="31" spans="1:4" ht="15" customHeight="1">
      <c r="A31" s="427"/>
      <c r="B31" s="158"/>
      <c r="C31" s="162"/>
      <c r="D31" s="163"/>
    </row>
    <row r="32" spans="1:12" ht="15" customHeight="1" thickBot="1">
      <c r="A32" s="428"/>
      <c r="B32" s="159"/>
      <c r="C32" s="164"/>
      <c r="D32" s="165"/>
      <c r="L32" s="52"/>
    </row>
    <row r="33" spans="1:4" ht="15" customHeight="1">
      <c r="A33" s="426">
        <v>9</v>
      </c>
      <c r="B33" s="157"/>
      <c r="C33" s="160"/>
      <c r="D33" s="161"/>
    </row>
    <row r="34" spans="1:12" ht="15" customHeight="1">
      <c r="A34" s="427"/>
      <c r="B34" s="158"/>
      <c r="C34" s="162"/>
      <c r="D34" s="163"/>
      <c r="L34" s="52"/>
    </row>
    <row r="35" spans="1:12" ht="15" customHeight="1" thickBot="1">
      <c r="A35" s="428"/>
      <c r="B35" s="159"/>
      <c r="C35" s="164"/>
      <c r="D35" s="165"/>
      <c r="L35" s="52"/>
    </row>
    <row r="36" spans="1:4" ht="15" customHeight="1">
      <c r="A36" s="426">
        <v>10</v>
      </c>
      <c r="B36" s="157"/>
      <c r="C36" s="160"/>
      <c r="D36" s="161"/>
    </row>
    <row r="37" spans="1:4" ht="15" customHeight="1">
      <c r="A37" s="427"/>
      <c r="B37" s="158"/>
      <c r="C37" s="162"/>
      <c r="D37" s="163"/>
    </row>
    <row r="38" spans="1:4" ht="15" customHeight="1" thickBot="1">
      <c r="A38" s="428"/>
      <c r="B38" s="159"/>
      <c r="C38" s="164"/>
      <c r="D38" s="165"/>
    </row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  <row r="280" s="48" customFormat="1" ht="12.75"/>
    <row r="281" s="48" customFormat="1" ht="12.75"/>
    <row r="282" s="48" customFormat="1" ht="12.75"/>
    <row r="283" s="48" customFormat="1" ht="12.75"/>
    <row r="284" s="48" customFormat="1" ht="12.75"/>
    <row r="285" s="48" customFormat="1" ht="12.75"/>
    <row r="286" s="48" customFormat="1" ht="12.75"/>
    <row r="287" s="48" customFormat="1" ht="12.75"/>
    <row r="288" s="48" customFormat="1" ht="12.75"/>
    <row r="289" s="48" customFormat="1" ht="12.75"/>
    <row r="290" s="48" customFormat="1" ht="12.75"/>
    <row r="291" s="48" customFormat="1" ht="12.75"/>
    <row r="292" s="48" customFormat="1" ht="12.75"/>
    <row r="293" s="48" customFormat="1" ht="12.75"/>
    <row r="294" s="48" customFormat="1" ht="12.75"/>
    <row r="295" s="48" customFormat="1" ht="12.75"/>
    <row r="296" s="48" customFormat="1" ht="12.75"/>
    <row r="297" s="48" customFormat="1" ht="12.75"/>
    <row r="298" s="48" customFormat="1" ht="12.75"/>
    <row r="299" s="48" customFormat="1" ht="12.75"/>
    <row r="300" s="48" customFormat="1" ht="12.75"/>
    <row r="301" s="48" customFormat="1" ht="12.75"/>
    <row r="302" s="48" customFormat="1" ht="12.75"/>
    <row r="303" s="48" customFormat="1" ht="12.75"/>
    <row r="304" s="48" customFormat="1" ht="12.75"/>
    <row r="305" s="48" customFormat="1" ht="12.75"/>
    <row r="306" s="48" customFormat="1" ht="12.75"/>
    <row r="307" s="48" customFormat="1" ht="12.75"/>
    <row r="308" s="48" customFormat="1" ht="12.75"/>
    <row r="309" s="48" customFormat="1" ht="12.75"/>
    <row r="310" s="48" customFormat="1" ht="12.75"/>
    <row r="311" s="48" customFormat="1" ht="12.75"/>
    <row r="312" s="48" customFormat="1" ht="12.75"/>
    <row r="313" s="48" customFormat="1" ht="12.75"/>
    <row r="314" s="48" customFormat="1" ht="12.75"/>
    <row r="315" s="48" customFormat="1" ht="12.75"/>
    <row r="316" s="48" customFormat="1" ht="12.75"/>
    <row r="317" s="48" customFormat="1" ht="12.75"/>
    <row r="318" s="48" customFormat="1" ht="12.75"/>
    <row r="319" s="48" customFormat="1" ht="12.75"/>
    <row r="320" s="48" customFormat="1" ht="12.75"/>
    <row r="321" s="48" customFormat="1" ht="12.75"/>
    <row r="322" s="48" customFormat="1" ht="12.75"/>
    <row r="323" s="48" customFormat="1" ht="12.75"/>
    <row r="324" s="48" customFormat="1" ht="12.75"/>
    <row r="325" s="48" customFormat="1" ht="12.75"/>
    <row r="326" s="48" customFormat="1" ht="12.75"/>
    <row r="327" s="48" customFormat="1" ht="12.75"/>
    <row r="328" s="48" customFormat="1" ht="12.75"/>
    <row r="329" s="48" customFormat="1" ht="12.75"/>
    <row r="330" s="48" customFormat="1" ht="12.75"/>
    <row r="331" s="48" customFormat="1" ht="12.75"/>
    <row r="332" s="48" customFormat="1" ht="12.75"/>
    <row r="333" s="48" customFormat="1" ht="12.75"/>
    <row r="334" s="48" customFormat="1" ht="12.75"/>
    <row r="335" s="48" customFormat="1" ht="12.75"/>
    <row r="336" s="48" customFormat="1" ht="12.75"/>
    <row r="337" s="48" customFormat="1" ht="12.75"/>
    <row r="338" s="48" customFormat="1" ht="12.75"/>
    <row r="339" s="48" customFormat="1" ht="12.75"/>
    <row r="340" s="48" customFormat="1" ht="12.75"/>
    <row r="341" s="48" customFormat="1" ht="12.75"/>
    <row r="342" s="48" customFormat="1" ht="12.75"/>
    <row r="343" s="48" customFormat="1" ht="12.75"/>
    <row r="344" s="48" customFormat="1" ht="12.75"/>
    <row r="345" s="48" customFormat="1" ht="12.75"/>
    <row r="346" s="48" customFormat="1" ht="12.75"/>
    <row r="347" s="48" customFormat="1" ht="12.75"/>
    <row r="348" s="48" customFormat="1" ht="12.75"/>
    <row r="349" s="48" customFormat="1" ht="12.75"/>
    <row r="350" s="48" customFormat="1" ht="12.75"/>
    <row r="351" s="48" customFormat="1" ht="12.75"/>
    <row r="352" s="48" customFormat="1" ht="12.75"/>
    <row r="353" s="48" customFormat="1" ht="12.75"/>
    <row r="354" s="48" customFormat="1" ht="12.75"/>
    <row r="355" s="48" customFormat="1" ht="12.75"/>
    <row r="356" s="48" customFormat="1" ht="12.75"/>
    <row r="357" s="48" customFormat="1" ht="12.75"/>
    <row r="358" s="48" customFormat="1" ht="12.75"/>
    <row r="359" s="48" customFormat="1" ht="12.75"/>
    <row r="360" s="48" customFormat="1" ht="12.75"/>
    <row r="361" s="48" customFormat="1" ht="12.75"/>
    <row r="362" s="48" customFormat="1" ht="12.75"/>
    <row r="363" s="48" customFormat="1" ht="12.75"/>
    <row r="364" s="48" customFormat="1" ht="12.75"/>
    <row r="365" s="48" customFormat="1" ht="12.75"/>
    <row r="366" s="48" customFormat="1" ht="12.75"/>
    <row r="367" s="48" customFormat="1" ht="12.75"/>
    <row r="368" s="48" customFormat="1" ht="12.75"/>
    <row r="369" s="48" customFormat="1" ht="12.75"/>
    <row r="370" s="48" customFormat="1" ht="12.75"/>
    <row r="371" s="48" customFormat="1" ht="12.75"/>
    <row r="372" s="48" customFormat="1" ht="12.75"/>
    <row r="373" s="48" customFormat="1" ht="12.75"/>
    <row r="374" s="48" customFormat="1" ht="12.75"/>
    <row r="375" s="48" customFormat="1" ht="12.75"/>
    <row r="376" s="48" customFormat="1" ht="12.75"/>
    <row r="377" s="48" customFormat="1" ht="12.75"/>
    <row r="378" s="48" customFormat="1" ht="12.75"/>
    <row r="379" s="48" customFormat="1" ht="12.75"/>
    <row r="380" s="48" customFormat="1" ht="12.75"/>
    <row r="381" s="48" customFormat="1" ht="12.75"/>
    <row r="382" s="48" customFormat="1" ht="12.75"/>
    <row r="383" s="48" customFormat="1" ht="12.75"/>
    <row r="384" s="48" customFormat="1" ht="12.75"/>
    <row r="385" s="48" customFormat="1" ht="12.75"/>
    <row r="386" s="48" customFormat="1" ht="12.75"/>
    <row r="387" s="48" customFormat="1" ht="12.75"/>
    <row r="388" s="48" customFormat="1" ht="12.75"/>
    <row r="389" s="48" customFormat="1" ht="12.75"/>
    <row r="390" s="48" customFormat="1" ht="12.75"/>
    <row r="391" s="48" customFormat="1" ht="12.75"/>
    <row r="392" s="48" customFormat="1" ht="12.75"/>
    <row r="393" s="48" customFormat="1" ht="12.75"/>
    <row r="394" s="48" customFormat="1" ht="12.75"/>
    <row r="395" s="48" customFormat="1" ht="12.75"/>
    <row r="396" s="48" customFormat="1" ht="12.75"/>
    <row r="397" s="48" customFormat="1" ht="12.75"/>
    <row r="398" s="48" customFormat="1" ht="12.75"/>
    <row r="399" s="48" customFormat="1" ht="12.75"/>
    <row r="400" s="48" customFormat="1" ht="12.75"/>
    <row r="401" s="48" customFormat="1" ht="12.75"/>
    <row r="402" s="48" customFormat="1" ht="12.75"/>
    <row r="403" s="48" customFormat="1" ht="12.75"/>
    <row r="404" s="48" customFormat="1" ht="12.75"/>
    <row r="405" s="48" customFormat="1" ht="12.75"/>
    <row r="406" s="48" customFormat="1" ht="12.75"/>
    <row r="407" s="48" customFormat="1" ht="12.75"/>
    <row r="408" s="48" customFormat="1" ht="12.75"/>
    <row r="409" s="48" customFormat="1" ht="12.75"/>
    <row r="410" s="48" customFormat="1" ht="12.75"/>
    <row r="411" s="48" customFormat="1" ht="12.75"/>
    <row r="412" s="48" customFormat="1" ht="12.75"/>
    <row r="413" s="48" customFormat="1" ht="12.75"/>
    <row r="414" s="48" customFormat="1" ht="12.75"/>
    <row r="415" s="48" customFormat="1" ht="12.75"/>
    <row r="416" s="48" customFormat="1" ht="12.75"/>
    <row r="417" s="48" customFormat="1" ht="12.75"/>
    <row r="418" s="48" customFormat="1" ht="12.75"/>
    <row r="419" s="48" customFormat="1" ht="12.75"/>
    <row r="420" s="48" customFormat="1" ht="12.75"/>
    <row r="421" s="48" customFormat="1" ht="12.75"/>
    <row r="422" s="48" customFormat="1" ht="12.75"/>
    <row r="423" s="48" customFormat="1" ht="12.75"/>
    <row r="424" s="48" customFormat="1" ht="12.75"/>
    <row r="425" s="48" customFormat="1" ht="12.75"/>
    <row r="426" s="48" customFormat="1" ht="12.75"/>
    <row r="427" s="48" customFormat="1" ht="12.75"/>
    <row r="428" s="48" customFormat="1" ht="12.75"/>
    <row r="429" s="48" customFormat="1" ht="12.75"/>
    <row r="430" s="48" customFormat="1" ht="12.75"/>
    <row r="431" s="48" customFormat="1" ht="12.75"/>
    <row r="432" s="48" customFormat="1" ht="12.75"/>
    <row r="433" s="48" customFormat="1" ht="12.75"/>
    <row r="434" s="48" customFormat="1" ht="12.75"/>
    <row r="435" s="48" customFormat="1" ht="12.75"/>
    <row r="436" s="48" customFormat="1" ht="12.75"/>
    <row r="437" s="48" customFormat="1" ht="12.75"/>
    <row r="438" s="48" customFormat="1" ht="12.75"/>
    <row r="439" s="48" customFormat="1" ht="12.75"/>
    <row r="440" s="48" customFormat="1" ht="12.75"/>
    <row r="441" s="48" customFormat="1" ht="12.75"/>
    <row r="442" s="48" customFormat="1" ht="12.75"/>
    <row r="443" s="48" customFormat="1" ht="12.75"/>
    <row r="444" spans="1:4" ht="12.75">
      <c r="A444" s="47"/>
      <c r="B444" s="47"/>
      <c r="D444" s="47"/>
    </row>
    <row r="445" spans="1:4" ht="12.75">
      <c r="A445" s="47"/>
      <c r="B445" s="47"/>
      <c r="D445" s="47"/>
    </row>
    <row r="446" spans="1:4" ht="12.75">
      <c r="A446" s="47"/>
      <c r="B446" s="47"/>
      <c r="D446" s="47"/>
    </row>
    <row r="447" spans="1:4" ht="12.75">
      <c r="A447" s="47"/>
      <c r="B447" s="47"/>
      <c r="D447" s="47"/>
    </row>
    <row r="448" spans="1:4" ht="12.75">
      <c r="A448" s="47"/>
      <c r="B448" s="47"/>
      <c r="D448" s="47"/>
    </row>
    <row r="449" spans="1:4" ht="12.75">
      <c r="A449" s="47"/>
      <c r="B449" s="47"/>
      <c r="D449" s="47"/>
    </row>
    <row r="450" spans="1:4" ht="12.75">
      <c r="A450" s="47"/>
      <c r="B450" s="47"/>
      <c r="D450" s="47"/>
    </row>
    <row r="451" spans="1:4" ht="12.75">
      <c r="A451" s="47"/>
      <c r="B451" s="47"/>
      <c r="D451" s="47"/>
    </row>
    <row r="452" spans="1:4" ht="12.75">
      <c r="A452" s="47"/>
      <c r="B452" s="47"/>
      <c r="D452" s="47"/>
    </row>
    <row r="453" spans="1:4" ht="12.75">
      <c r="A453" s="47"/>
      <c r="B453" s="47"/>
      <c r="D453" s="47"/>
    </row>
    <row r="454" spans="1:4" ht="12.75">
      <c r="A454" s="47"/>
      <c r="B454" s="47"/>
      <c r="D454" s="47"/>
    </row>
    <row r="455" spans="1:4" ht="12.75">
      <c r="A455" s="47"/>
      <c r="B455" s="47"/>
      <c r="D455" s="47"/>
    </row>
    <row r="456" spans="1:4" ht="12.75">
      <c r="A456" s="47"/>
      <c r="B456" s="47"/>
      <c r="D456" s="47"/>
    </row>
    <row r="457" spans="1:4" ht="12.75">
      <c r="A457" s="47"/>
      <c r="B457" s="47"/>
      <c r="D457" s="47"/>
    </row>
    <row r="458" spans="1:4" ht="12.75">
      <c r="A458" s="47"/>
      <c r="B458" s="47"/>
      <c r="D458" s="47"/>
    </row>
    <row r="459" spans="1:4" ht="12.75">
      <c r="A459" s="47"/>
      <c r="B459" s="47"/>
      <c r="D459" s="47"/>
    </row>
    <row r="460" spans="1:4" ht="12.75">
      <c r="A460" s="47"/>
      <c r="B460" s="47"/>
      <c r="D460" s="47"/>
    </row>
    <row r="461" spans="1:4" ht="12.75">
      <c r="A461" s="47"/>
      <c r="B461" s="47"/>
      <c r="D461" s="47"/>
    </row>
    <row r="462" spans="1:4" ht="12.75">
      <c r="A462" s="47"/>
      <c r="B462" s="47"/>
      <c r="D462" s="47"/>
    </row>
    <row r="463" spans="1:4" ht="12.75">
      <c r="A463" s="47"/>
      <c r="B463" s="47"/>
      <c r="D463" s="47"/>
    </row>
    <row r="464" spans="1:4" ht="12.75">
      <c r="A464" s="47"/>
      <c r="B464" s="47"/>
      <c r="D464" s="47"/>
    </row>
    <row r="465" spans="1:4" ht="12.75">
      <c r="A465" s="47"/>
      <c r="B465" s="47"/>
      <c r="D465" s="47"/>
    </row>
    <row r="466" spans="1:4" ht="12.75">
      <c r="A466" s="47"/>
      <c r="B466" s="47"/>
      <c r="D466" s="47"/>
    </row>
    <row r="467" spans="1:4" ht="12.75">
      <c r="A467" s="47"/>
      <c r="B467" s="47"/>
      <c r="D467" s="47"/>
    </row>
    <row r="468" spans="1:4" ht="12.75">
      <c r="A468" s="47"/>
      <c r="B468" s="47"/>
      <c r="D468" s="47"/>
    </row>
    <row r="469" spans="1:4" ht="12.75">
      <c r="A469" s="47"/>
      <c r="B469" s="47"/>
      <c r="D469" s="47"/>
    </row>
    <row r="470" spans="1:4" ht="12.75">
      <c r="A470" s="47"/>
      <c r="B470" s="47"/>
      <c r="D470" s="47"/>
    </row>
    <row r="471" spans="1:4" ht="12.75">
      <c r="A471" s="47"/>
      <c r="B471" s="47"/>
      <c r="D471" s="47"/>
    </row>
    <row r="472" spans="1:4" ht="12.75">
      <c r="A472" s="47"/>
      <c r="B472" s="47"/>
      <c r="D472" s="47"/>
    </row>
    <row r="473" spans="1:4" ht="12.75">
      <c r="A473" s="47"/>
      <c r="B473" s="47"/>
      <c r="D473" s="47"/>
    </row>
    <row r="474" spans="1:4" ht="12.75">
      <c r="A474" s="47"/>
      <c r="B474" s="47"/>
      <c r="D474" s="47"/>
    </row>
    <row r="475" spans="1:4" ht="12.75">
      <c r="A475" s="47"/>
      <c r="B475" s="47"/>
      <c r="D475" s="47"/>
    </row>
    <row r="476" spans="1:4" ht="12.75">
      <c r="A476" s="47"/>
      <c r="B476" s="47"/>
      <c r="D476" s="47"/>
    </row>
    <row r="477" spans="1:4" ht="12.75">
      <c r="A477" s="47"/>
      <c r="B477" s="47"/>
      <c r="D477" s="47"/>
    </row>
    <row r="478" spans="1:4" ht="12.75">
      <c r="A478" s="47"/>
      <c r="B478" s="47"/>
      <c r="D478" s="47"/>
    </row>
    <row r="479" spans="1:4" ht="12.75">
      <c r="A479" s="47"/>
      <c r="B479" s="47"/>
      <c r="D479" s="47"/>
    </row>
    <row r="480" spans="1:4" ht="12.75">
      <c r="A480" s="47"/>
      <c r="B480" s="47"/>
      <c r="D480" s="47"/>
    </row>
    <row r="481" spans="1:4" ht="12.75">
      <c r="A481" s="47"/>
      <c r="B481" s="47"/>
      <c r="D481" s="47"/>
    </row>
  </sheetData>
  <sheetProtection password="833E" sheet="1" objects="1" scenarios="1"/>
  <mergeCells count="19">
    <mergeCell ref="A36:A38"/>
    <mergeCell ref="A18:A20"/>
    <mergeCell ref="A21:A23"/>
    <mergeCell ref="A24:A26"/>
    <mergeCell ref="A27:A29"/>
    <mergeCell ref="A30:A32"/>
    <mergeCell ref="A33:A35"/>
    <mergeCell ref="C1:C2"/>
    <mergeCell ref="A3:B3"/>
    <mergeCell ref="A4:D4"/>
    <mergeCell ref="A5:D5"/>
    <mergeCell ref="D1:D2"/>
    <mergeCell ref="A1:B1"/>
    <mergeCell ref="A2:B2"/>
    <mergeCell ref="A6:D6"/>
    <mergeCell ref="A9:A11"/>
    <mergeCell ref="A12:A14"/>
    <mergeCell ref="A15:A17"/>
    <mergeCell ref="A7:D7"/>
  </mergeCells>
  <printOptions horizontalCentered="1" verticalCentered="1"/>
  <pageMargins left="0" right="0" top="0" bottom="0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W39"/>
  <sheetViews>
    <sheetView showGridLines="0" workbookViewId="0" topLeftCell="A1">
      <pane ySplit="29" topLeftCell="BM30" activePane="bottomLeft" state="frozen"/>
      <selection pane="topLeft" activeCell="A1" sqref="A1"/>
      <selection pane="bottomLeft" activeCell="N16" sqref="N16"/>
    </sheetView>
  </sheetViews>
  <sheetFormatPr defaultColWidth="11.421875" defaultRowHeight="12.75"/>
  <cols>
    <col min="1" max="1" width="20.7109375" style="0" customWidth="1"/>
    <col min="2" max="2" width="6.140625" style="0" customWidth="1"/>
    <col min="3" max="3" width="4.00390625" style="94" customWidth="1"/>
    <col min="4" max="4" width="5.57421875" style="0" customWidth="1"/>
    <col min="5" max="5" width="9.140625" style="0" customWidth="1"/>
    <col min="7" max="7" width="9.140625" style="0" customWidth="1"/>
    <col min="8" max="8" width="8.421875" style="94" customWidth="1"/>
    <col min="9" max="9" width="9.8515625" style="0" customWidth="1"/>
    <col min="10" max="10" width="2.421875" style="0" customWidth="1"/>
    <col min="11" max="11" width="14.421875" style="0" customWidth="1"/>
  </cols>
  <sheetData>
    <row r="1" spans="1:11" ht="13.5" customHeight="1" thickBot="1">
      <c r="A1" s="439" t="s">
        <v>102</v>
      </c>
      <c r="B1" s="440"/>
      <c r="C1" s="440"/>
      <c r="D1" s="440"/>
      <c r="E1" s="440"/>
      <c r="F1" s="440"/>
      <c r="G1" s="440"/>
      <c r="H1" s="440"/>
      <c r="I1" s="440"/>
      <c r="J1" s="440"/>
      <c r="K1" s="441"/>
    </row>
    <row r="2" spans="1:11" ht="6" customHeight="1" thickBot="1">
      <c r="A2" s="53"/>
      <c r="B2" s="54"/>
      <c r="C2" s="54"/>
      <c r="D2" s="54"/>
      <c r="E2" s="53"/>
      <c r="F2" s="53"/>
      <c r="G2" s="53"/>
      <c r="H2" s="54"/>
      <c r="I2" s="53"/>
      <c r="J2" s="55"/>
      <c r="K2" s="96"/>
    </row>
    <row r="3" spans="1:11" ht="20.25" thickBot="1" thickTop="1">
      <c r="A3" s="442" t="s">
        <v>43</v>
      </c>
      <c r="B3" s="442"/>
      <c r="C3" s="57"/>
      <c r="D3" s="57"/>
      <c r="E3" s="58" t="s">
        <v>44</v>
      </c>
      <c r="F3" s="56"/>
      <c r="G3" s="56" t="s">
        <v>94</v>
      </c>
      <c r="H3" s="56"/>
      <c r="I3" s="58" t="s">
        <v>45</v>
      </c>
      <c r="J3" s="60"/>
      <c r="K3" s="97" t="s">
        <v>72</v>
      </c>
    </row>
    <row r="4" spans="1:11" ht="20.25" customHeight="1" thickBot="1" thickTop="1">
      <c r="A4" s="56" t="s">
        <v>46</v>
      </c>
      <c r="B4" s="444">
        <f>INDEX!$C$31</f>
        <v>36</v>
      </c>
      <c r="C4" s="445"/>
      <c r="D4" s="57"/>
      <c r="E4" s="62" t="s">
        <v>47</v>
      </c>
      <c r="F4" s="59"/>
      <c r="G4" s="121" t="s">
        <v>48</v>
      </c>
      <c r="H4" s="57"/>
      <c r="I4" s="63" t="s">
        <v>49</v>
      </c>
      <c r="J4" s="64"/>
      <c r="K4" s="448"/>
    </row>
    <row r="5" spans="1:15" ht="6" customHeight="1" thickBot="1">
      <c r="A5" s="59"/>
      <c r="B5" s="446"/>
      <c r="C5" s="447"/>
      <c r="D5" s="57"/>
      <c r="E5" s="59"/>
      <c r="F5" s="59"/>
      <c r="G5" s="59"/>
      <c r="H5" s="57"/>
      <c r="I5" s="57"/>
      <c r="J5" s="60"/>
      <c r="K5" s="449"/>
      <c r="O5" s="120"/>
    </row>
    <row r="6" spans="1:11" ht="21.75" thickBot="1" thickTop="1">
      <c r="A6" s="59"/>
      <c r="B6" s="95">
        <f>$B$4</f>
        <v>36</v>
      </c>
      <c r="C6" s="65" t="s">
        <v>50</v>
      </c>
      <c r="D6" s="66">
        <v>10</v>
      </c>
      <c r="E6" s="66">
        <f>SUM(B6*D6)</f>
        <v>360</v>
      </c>
      <c r="F6" s="67" t="s">
        <v>51</v>
      </c>
      <c r="G6" s="122" t="s">
        <v>95</v>
      </c>
      <c r="H6" s="68">
        <f>SUM(E6*G6)/100</f>
        <v>90</v>
      </c>
      <c r="I6" s="69">
        <f>SUM(E6+H6)+K4</f>
        <v>450</v>
      </c>
      <c r="J6" s="60"/>
      <c r="K6" s="61"/>
    </row>
    <row r="7" spans="1:11" ht="4.5" customHeight="1">
      <c r="A7" s="61"/>
      <c r="B7" s="61"/>
      <c r="C7" s="70"/>
      <c r="D7" s="61"/>
      <c r="E7" s="61"/>
      <c r="F7" s="61"/>
      <c r="G7" s="61"/>
      <c r="H7" s="70"/>
      <c r="I7" s="61"/>
      <c r="J7" s="71"/>
      <c r="K7" s="61"/>
    </row>
    <row r="8" spans="1:11" ht="10.5" customHeight="1">
      <c r="A8" s="443" t="s">
        <v>52</v>
      </c>
      <c r="B8" s="443"/>
      <c r="C8" s="70"/>
      <c r="D8" s="61"/>
      <c r="E8" s="61"/>
      <c r="F8" s="61"/>
      <c r="G8" s="72"/>
      <c r="H8" s="70"/>
      <c r="I8" s="61"/>
      <c r="J8" s="71"/>
      <c r="K8" s="61"/>
    </row>
    <row r="9" spans="1:11" ht="1.5" customHeight="1" hidden="1">
      <c r="A9" s="442"/>
      <c r="B9" s="442"/>
      <c r="C9" s="442"/>
      <c r="D9" s="442"/>
      <c r="E9" s="442"/>
      <c r="F9" s="442"/>
      <c r="G9" s="442"/>
      <c r="H9" s="442"/>
      <c r="I9" s="442"/>
      <c r="J9" s="442"/>
      <c r="K9" s="442"/>
    </row>
    <row r="10" spans="1:11" ht="13.5" customHeight="1" thickBot="1">
      <c r="A10" s="59"/>
      <c r="B10" s="61"/>
      <c r="C10" s="70"/>
      <c r="D10" s="61"/>
      <c r="E10" s="61"/>
      <c r="F10" s="61"/>
      <c r="G10" s="61"/>
      <c r="H10" s="70"/>
      <c r="I10" s="61"/>
      <c r="J10" s="71"/>
      <c r="K10" s="136" t="s">
        <v>44</v>
      </c>
    </row>
    <row r="11" spans="1:11" ht="21" thickBot="1">
      <c r="A11" s="73" t="s">
        <v>53</v>
      </c>
      <c r="B11" s="74">
        <f>ROUND(B4/2,0)</f>
        <v>18</v>
      </c>
      <c r="C11" s="57" t="s">
        <v>54</v>
      </c>
      <c r="D11" s="199">
        <v>1</v>
      </c>
      <c r="E11" s="450" t="s">
        <v>55</v>
      </c>
      <c r="F11" s="450"/>
      <c r="G11" s="207">
        <v>4</v>
      </c>
      <c r="H11" s="57" t="s">
        <v>54</v>
      </c>
      <c r="I11" s="200">
        <f>$B$11</f>
        <v>18</v>
      </c>
      <c r="J11" s="75" t="s">
        <v>56</v>
      </c>
      <c r="K11" s="137">
        <f>SUM(B11*G11)</f>
        <v>72</v>
      </c>
    </row>
    <row r="12" spans="1:14" ht="4.5" customHeight="1" thickBot="1">
      <c r="A12" s="98"/>
      <c r="B12" s="61"/>
      <c r="C12" s="70"/>
      <c r="D12" s="76"/>
      <c r="E12" s="61"/>
      <c r="F12" s="61"/>
      <c r="G12" s="61"/>
      <c r="H12" s="70"/>
      <c r="I12" s="61"/>
      <c r="J12" s="71"/>
      <c r="K12" s="77"/>
      <c r="N12" s="203"/>
    </row>
    <row r="13" spans="1:11" ht="21" thickBot="1">
      <c r="A13" s="73" t="s">
        <v>57</v>
      </c>
      <c r="B13" s="74">
        <f>INT(B11/2)</f>
        <v>9</v>
      </c>
      <c r="C13" s="57" t="s">
        <v>54</v>
      </c>
      <c r="D13" s="199">
        <v>2</v>
      </c>
      <c r="E13" s="450" t="s">
        <v>55</v>
      </c>
      <c r="F13" s="450"/>
      <c r="G13" s="119">
        <v>6</v>
      </c>
      <c r="H13" s="57" t="s">
        <v>54</v>
      </c>
      <c r="I13" s="201">
        <f>$B$13</f>
        <v>9</v>
      </c>
      <c r="J13" s="75" t="s">
        <v>56</v>
      </c>
      <c r="K13" s="137">
        <f>SUM(G13*I13)</f>
        <v>54</v>
      </c>
    </row>
    <row r="14" spans="1:11" ht="21" thickBot="1">
      <c r="A14" s="98"/>
      <c r="B14" s="61"/>
      <c r="C14" s="451" t="s">
        <v>58</v>
      </c>
      <c r="D14" s="451"/>
      <c r="E14" s="78" t="s">
        <v>59</v>
      </c>
      <c r="F14" s="204">
        <f>B11-B13</f>
        <v>9</v>
      </c>
      <c r="G14" s="208">
        <v>4</v>
      </c>
      <c r="H14" s="57" t="s">
        <v>54</v>
      </c>
      <c r="I14" s="202">
        <f>$F$14</f>
        <v>9</v>
      </c>
      <c r="J14" s="75" t="s">
        <v>56</v>
      </c>
      <c r="K14" s="137">
        <f>SUM(G14*I14)</f>
        <v>36</v>
      </c>
    </row>
    <row r="15" spans="1:11" ht="3.75" customHeight="1" thickBot="1">
      <c r="A15" s="98"/>
      <c r="B15" s="61"/>
      <c r="C15" s="70"/>
      <c r="D15" s="61"/>
      <c r="E15" s="61"/>
      <c r="F15" s="61"/>
      <c r="G15" s="61"/>
      <c r="H15" s="70"/>
      <c r="I15" s="61"/>
      <c r="J15" s="71"/>
      <c r="K15" s="77"/>
    </row>
    <row r="16" spans="1:12" ht="21" thickBot="1">
      <c r="A16" s="73" t="s">
        <v>60</v>
      </c>
      <c r="B16" s="74">
        <f>INT(B13/2)</f>
        <v>4</v>
      </c>
      <c r="C16" s="57" t="s">
        <v>54</v>
      </c>
      <c r="D16" s="199">
        <v>3</v>
      </c>
      <c r="E16" s="450" t="s">
        <v>55</v>
      </c>
      <c r="F16" s="450"/>
      <c r="G16" s="119">
        <v>10</v>
      </c>
      <c r="H16" s="57" t="s">
        <v>54</v>
      </c>
      <c r="I16" s="201">
        <f>$B$16</f>
        <v>4</v>
      </c>
      <c r="J16" s="75" t="s">
        <v>56</v>
      </c>
      <c r="K16" s="137">
        <f>SUM(G16*I16)</f>
        <v>40</v>
      </c>
      <c r="L16" s="52"/>
    </row>
    <row r="17" spans="1:11" ht="21" thickBot="1">
      <c r="A17" s="59"/>
      <c r="B17" s="61"/>
      <c r="C17" s="451" t="s">
        <v>58</v>
      </c>
      <c r="D17" s="451"/>
      <c r="E17" s="78" t="s">
        <v>61</v>
      </c>
      <c r="F17" s="205">
        <f>B11-B16</f>
        <v>14</v>
      </c>
      <c r="G17" s="208">
        <v>4</v>
      </c>
      <c r="H17" s="57" t="s">
        <v>54</v>
      </c>
      <c r="I17" s="202">
        <f>$F$17</f>
        <v>14</v>
      </c>
      <c r="J17" s="75" t="s">
        <v>56</v>
      </c>
      <c r="K17" s="137">
        <f>SUM(G17*I17)</f>
        <v>56</v>
      </c>
    </row>
    <row r="18" spans="1:12" ht="3" customHeight="1" thickBot="1">
      <c r="A18" s="59"/>
      <c r="B18" s="61"/>
      <c r="C18" s="70"/>
      <c r="D18" s="61"/>
      <c r="E18" s="61"/>
      <c r="F18" s="61"/>
      <c r="G18" s="61"/>
      <c r="H18" s="70"/>
      <c r="I18" s="61"/>
      <c r="J18" s="71"/>
      <c r="K18" s="77"/>
      <c r="L18" s="52"/>
    </row>
    <row r="19" spans="1:12" ht="21" thickBot="1">
      <c r="A19" s="73" t="s">
        <v>62</v>
      </c>
      <c r="B19" s="74">
        <f>INT(B16/2)</f>
        <v>2</v>
      </c>
      <c r="C19" s="57" t="s">
        <v>54</v>
      </c>
      <c r="D19" s="199">
        <v>4</v>
      </c>
      <c r="E19" s="450" t="s">
        <v>55</v>
      </c>
      <c r="F19" s="450"/>
      <c r="G19" s="119">
        <v>16</v>
      </c>
      <c r="H19" s="57" t="s">
        <v>54</v>
      </c>
      <c r="I19" s="206">
        <f>$B$19</f>
        <v>2</v>
      </c>
      <c r="J19" s="75" t="s">
        <v>56</v>
      </c>
      <c r="K19" s="137">
        <f>SUM(G19*I19)</f>
        <v>32</v>
      </c>
      <c r="L19" s="52"/>
    </row>
    <row r="20" spans="1:11" ht="21" thickBot="1">
      <c r="A20" s="61"/>
      <c r="B20" s="61"/>
      <c r="C20" s="451" t="s">
        <v>58</v>
      </c>
      <c r="D20" s="451"/>
      <c r="E20" s="78" t="s">
        <v>61</v>
      </c>
      <c r="F20" s="118">
        <f>B11-B19</f>
        <v>16</v>
      </c>
      <c r="G20" s="208">
        <v>4</v>
      </c>
      <c r="H20" s="79" t="s">
        <v>54</v>
      </c>
      <c r="I20" s="80">
        <f>$F$20</f>
        <v>16</v>
      </c>
      <c r="J20" s="75" t="s">
        <v>56</v>
      </c>
      <c r="K20" s="137">
        <f>SUM(G20*I20)</f>
        <v>64</v>
      </c>
    </row>
    <row r="21" spans="1:12" ht="21.75" thickBot="1" thickTop="1">
      <c r="A21" s="135"/>
      <c r="B21" s="61"/>
      <c r="C21" s="61"/>
      <c r="D21" s="70"/>
      <c r="E21" s="78"/>
      <c r="F21" s="81"/>
      <c r="G21" s="82"/>
      <c r="H21" s="452" t="s">
        <v>63</v>
      </c>
      <c r="I21" s="453"/>
      <c r="J21" s="83"/>
      <c r="K21" s="138">
        <f>SUM(K11:K20)</f>
        <v>354</v>
      </c>
      <c r="L21" s="52"/>
    </row>
    <row r="22" spans="1:12" ht="6" customHeight="1" thickBot="1" thickTop="1">
      <c r="A22" s="61"/>
      <c r="B22" s="61"/>
      <c r="C22" s="70"/>
      <c r="D22" s="61"/>
      <c r="E22" s="61"/>
      <c r="F22" s="61"/>
      <c r="G22" s="61"/>
      <c r="H22" s="70"/>
      <c r="I22" s="61"/>
      <c r="J22" s="71"/>
      <c r="K22" s="61"/>
      <c r="L22" s="52"/>
    </row>
    <row r="23" spans="1:11" ht="18" customHeight="1" thickBot="1">
      <c r="A23" s="73" t="s">
        <v>64</v>
      </c>
      <c r="B23" s="454" t="s">
        <v>65</v>
      </c>
      <c r="C23" s="455"/>
      <c r="D23" s="455"/>
      <c r="E23" s="455"/>
      <c r="F23" s="455"/>
      <c r="G23" s="455"/>
      <c r="H23" s="455"/>
      <c r="I23" s="455"/>
      <c r="J23" s="75" t="s">
        <v>56</v>
      </c>
      <c r="K23" s="85">
        <v>0</v>
      </c>
    </row>
    <row r="24" spans="1:12" ht="2.25" customHeight="1" thickBot="1">
      <c r="A24" s="73"/>
      <c r="B24" s="61"/>
      <c r="C24" s="70"/>
      <c r="D24" s="61"/>
      <c r="E24" s="61"/>
      <c r="F24" s="61"/>
      <c r="G24" s="61"/>
      <c r="H24" s="70"/>
      <c r="I24" s="61"/>
      <c r="J24" s="71"/>
      <c r="K24" s="61">
        <v>2</v>
      </c>
      <c r="L24" s="52"/>
    </row>
    <row r="25" spans="1:12" ht="18.75" customHeight="1" thickBot="1">
      <c r="A25" s="73" t="s">
        <v>66</v>
      </c>
      <c r="B25" s="454" t="s">
        <v>67</v>
      </c>
      <c r="C25" s="455"/>
      <c r="D25" s="455"/>
      <c r="E25" s="455"/>
      <c r="F25" s="455"/>
      <c r="G25" s="455"/>
      <c r="H25" s="455"/>
      <c r="I25" s="455"/>
      <c r="J25" s="75" t="s">
        <v>56</v>
      </c>
      <c r="K25" s="139">
        <v>0</v>
      </c>
      <c r="L25" s="52"/>
    </row>
    <row r="26" spans="1:12" ht="6" customHeight="1" thickBot="1">
      <c r="A26" s="73"/>
      <c r="B26" s="84"/>
      <c r="C26" s="72"/>
      <c r="D26" s="72"/>
      <c r="E26" s="72"/>
      <c r="F26" s="72"/>
      <c r="G26" s="72"/>
      <c r="H26" s="72"/>
      <c r="I26" s="72"/>
      <c r="J26" s="75"/>
      <c r="K26" s="86">
        <v>50</v>
      </c>
      <c r="L26" s="52"/>
    </row>
    <row r="27" spans="1:11" ht="21.75" customHeight="1" thickBot="1" thickTop="1">
      <c r="A27" s="456" t="s">
        <v>68</v>
      </c>
      <c r="B27" s="457"/>
      <c r="C27" s="458">
        <f>SUM(G11,G13,G16,G19,K23)</f>
        <v>36</v>
      </c>
      <c r="D27" s="459"/>
      <c r="E27" s="460" t="s">
        <v>103</v>
      </c>
      <c r="F27" s="461"/>
      <c r="G27" s="461"/>
      <c r="H27" s="461"/>
      <c r="I27" s="461"/>
      <c r="J27" s="87"/>
      <c r="K27" s="88">
        <f>SUM(K28-K21-K23-K25)</f>
        <v>96</v>
      </c>
    </row>
    <row r="28" spans="1:12" ht="22.5" customHeight="1" thickBot="1">
      <c r="A28" s="456" t="s">
        <v>69</v>
      </c>
      <c r="B28" s="457"/>
      <c r="C28" s="458">
        <f>SUM(G11,G13,G16,G19,K25)</f>
        <v>36</v>
      </c>
      <c r="D28" s="459"/>
      <c r="E28" s="443" t="s">
        <v>70</v>
      </c>
      <c r="F28" s="443"/>
      <c r="G28" s="443"/>
      <c r="H28" s="443"/>
      <c r="I28" s="443"/>
      <c r="J28" s="75" t="s">
        <v>56</v>
      </c>
      <c r="K28" s="89">
        <f>SUM(I6)</f>
        <v>450</v>
      </c>
      <c r="L28" s="52"/>
    </row>
    <row r="29" spans="1:11" ht="12.75">
      <c r="A29" s="61"/>
      <c r="B29" s="61"/>
      <c r="C29" s="70"/>
      <c r="D29" s="61"/>
      <c r="E29" s="61"/>
      <c r="F29" s="61"/>
      <c r="G29" s="61"/>
      <c r="H29" s="70"/>
      <c r="I29" s="61"/>
      <c r="J29" s="71"/>
      <c r="K29" s="61"/>
    </row>
    <row r="30" spans="1:23" ht="23.25">
      <c r="A30" s="442"/>
      <c r="B30" s="442"/>
      <c r="C30" s="462"/>
      <c r="D30" s="463"/>
      <c r="E30" s="443"/>
      <c r="F30" s="443"/>
      <c r="G30" s="443"/>
      <c r="H30" s="443"/>
      <c r="I30" s="443"/>
      <c r="J30" s="75"/>
      <c r="K30" s="90"/>
      <c r="W30" s="52"/>
    </row>
    <row r="31" spans="1:11" ht="12.75">
      <c r="A31" s="53"/>
      <c r="B31" s="53"/>
      <c r="C31" s="54"/>
      <c r="D31" s="53"/>
      <c r="E31" s="53"/>
      <c r="F31" s="53"/>
      <c r="G31" s="53"/>
      <c r="H31" s="54"/>
      <c r="I31" s="53"/>
      <c r="J31" s="55"/>
      <c r="K31" s="53"/>
    </row>
    <row r="32" spans="1:23" ht="15.75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O32" s="52"/>
      <c r="W32" s="52"/>
    </row>
    <row r="33" spans="1:23" ht="12.75">
      <c r="A33" s="91"/>
      <c r="B33" s="91"/>
      <c r="C33" s="92"/>
      <c r="D33" s="91"/>
      <c r="E33" s="91"/>
      <c r="F33" s="91"/>
      <c r="G33" s="91"/>
      <c r="H33" s="92"/>
      <c r="I33" s="91"/>
      <c r="J33" s="93"/>
      <c r="K33" s="91"/>
      <c r="O33" s="52"/>
      <c r="W33" s="52"/>
    </row>
    <row r="34" spans="1:11" ht="12.75">
      <c r="A34" s="91"/>
      <c r="B34" s="91"/>
      <c r="C34" s="92"/>
      <c r="D34" s="91"/>
      <c r="E34" s="91"/>
      <c r="F34" s="91"/>
      <c r="G34" s="91"/>
      <c r="H34" s="92"/>
      <c r="I34" s="91"/>
      <c r="J34" s="93"/>
      <c r="K34" s="91"/>
    </row>
    <row r="35" spans="1:11" ht="12.75">
      <c r="A35" s="91"/>
      <c r="B35" s="91"/>
      <c r="C35" s="92"/>
      <c r="D35" s="91"/>
      <c r="E35" s="91"/>
      <c r="F35" s="91"/>
      <c r="G35" s="91"/>
      <c r="H35" s="92"/>
      <c r="I35" s="91"/>
      <c r="J35" s="93"/>
      <c r="K35" s="91"/>
    </row>
    <row r="36" spans="1:11" ht="12.75">
      <c r="A36" s="91"/>
      <c r="B36" s="91"/>
      <c r="C36" s="92"/>
      <c r="D36" s="91"/>
      <c r="E36" s="91"/>
      <c r="F36" s="91"/>
      <c r="G36" s="91"/>
      <c r="H36" s="92"/>
      <c r="I36" s="91"/>
      <c r="J36" s="93"/>
      <c r="K36" s="91"/>
    </row>
    <row r="37" spans="1:11" ht="12.75">
      <c r="A37" s="91"/>
      <c r="B37" s="91"/>
      <c r="C37" s="92"/>
      <c r="D37" s="91"/>
      <c r="E37" s="91"/>
      <c r="F37" s="91"/>
      <c r="G37" s="91"/>
      <c r="H37" s="92"/>
      <c r="I37" s="91"/>
      <c r="J37" s="93"/>
      <c r="K37" s="91"/>
    </row>
    <row r="38" spans="1:11" ht="12.75">
      <c r="A38" s="91"/>
      <c r="B38" s="91"/>
      <c r="C38" s="92"/>
      <c r="D38" s="91"/>
      <c r="E38" s="91"/>
      <c r="F38" s="91"/>
      <c r="G38" s="91"/>
      <c r="H38" s="92"/>
      <c r="I38" s="91"/>
      <c r="J38" s="93"/>
      <c r="K38" s="91"/>
    </row>
    <row r="39" spans="1:11" ht="12.75">
      <c r="A39" s="91"/>
      <c r="B39" s="91"/>
      <c r="C39" s="92"/>
      <c r="D39" s="91"/>
      <c r="E39" s="91"/>
      <c r="F39" s="91"/>
      <c r="G39" s="91"/>
      <c r="H39" s="92"/>
      <c r="I39" s="91"/>
      <c r="J39" s="93"/>
      <c r="K39" s="91"/>
    </row>
  </sheetData>
  <sheetProtection password="833E" sheet="1" objects="1" scenarios="1"/>
  <mergeCells count="26">
    <mergeCell ref="A32:K32"/>
    <mergeCell ref="A28:B28"/>
    <mergeCell ref="C28:D28"/>
    <mergeCell ref="E28:I28"/>
    <mergeCell ref="A30:B30"/>
    <mergeCell ref="C30:D30"/>
    <mergeCell ref="E30:I30"/>
    <mergeCell ref="H21:I21"/>
    <mergeCell ref="B23:I23"/>
    <mergeCell ref="B25:I25"/>
    <mergeCell ref="A27:B27"/>
    <mergeCell ref="C27:D27"/>
    <mergeCell ref="E27:I27"/>
    <mergeCell ref="E16:F16"/>
    <mergeCell ref="C17:D17"/>
    <mergeCell ref="E19:F19"/>
    <mergeCell ref="C20:D20"/>
    <mergeCell ref="A9:K9"/>
    <mergeCell ref="E11:F11"/>
    <mergeCell ref="E13:F13"/>
    <mergeCell ref="C14:D14"/>
    <mergeCell ref="A1:K1"/>
    <mergeCell ref="A3:B3"/>
    <mergeCell ref="A8:B8"/>
    <mergeCell ref="B4:C5"/>
    <mergeCell ref="K4:K5"/>
  </mergeCells>
  <printOptions horizontalCentered="1" verticalCentered="1"/>
  <pageMargins left="0" right="0" top="0" bottom="0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50"/>
  <sheetViews>
    <sheetView workbookViewId="0" topLeftCell="A1">
      <selection activeCell="K38" sqref="K38:M38"/>
    </sheetView>
  </sheetViews>
  <sheetFormatPr defaultColWidth="11.421875" defaultRowHeight="12.75"/>
  <cols>
    <col min="2" max="2" width="10.8515625" style="0" customWidth="1"/>
    <col min="6" max="6" width="38.28125" style="0" customWidth="1"/>
    <col min="7" max="7" width="3.00390625" style="0" customWidth="1"/>
    <col min="10" max="10" width="17.140625" style="0" customWidth="1"/>
    <col min="13" max="13" width="42.00390625" style="0" customWidth="1"/>
  </cols>
  <sheetData>
    <row r="1" spans="1:14" ht="3.75" customHeight="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ht="16.5" thickBot="1">
      <c r="A2" s="543" t="s">
        <v>23</v>
      </c>
      <c r="B2" s="544"/>
      <c r="C2" s="544"/>
      <c r="D2" s="544"/>
      <c r="E2" s="544"/>
      <c r="F2" s="545"/>
      <c r="G2" s="103"/>
      <c r="H2" s="543" t="s">
        <v>74</v>
      </c>
      <c r="I2" s="546"/>
      <c r="J2" s="546"/>
      <c r="K2" s="546"/>
      <c r="L2" s="546"/>
      <c r="M2" s="547"/>
      <c r="N2" s="103"/>
      <c r="O2" s="103"/>
    </row>
    <row r="3" spans="1:15" ht="21.75" customHeight="1" thickBot="1">
      <c r="A3" s="134"/>
      <c r="B3" s="124"/>
      <c r="C3" s="124"/>
      <c r="D3" s="551"/>
      <c r="E3" s="551"/>
      <c r="F3" s="125"/>
      <c r="G3" s="103"/>
      <c r="H3" s="548" t="s">
        <v>1068</v>
      </c>
      <c r="I3" s="549"/>
      <c r="J3" s="549"/>
      <c r="K3" s="549"/>
      <c r="L3" s="549"/>
      <c r="M3" s="550"/>
      <c r="N3" s="103"/>
      <c r="O3" s="103"/>
    </row>
    <row r="4" spans="1:15" ht="15.75">
      <c r="A4" s="478" t="s">
        <v>80</v>
      </c>
      <c r="B4" s="479"/>
      <c r="C4" s="479"/>
      <c r="D4" s="479"/>
      <c r="E4" s="479"/>
      <c r="F4" s="480"/>
      <c r="G4" s="103"/>
      <c r="H4" s="548" t="s">
        <v>96</v>
      </c>
      <c r="I4" s="549"/>
      <c r="J4" s="549"/>
      <c r="K4" s="549"/>
      <c r="L4" s="549"/>
      <c r="M4" s="550"/>
      <c r="N4" s="103"/>
      <c r="O4" s="103"/>
    </row>
    <row r="5" spans="1:15" ht="16.5" thickBot="1">
      <c r="A5" s="508" t="s">
        <v>1086</v>
      </c>
      <c r="B5" s="509"/>
      <c r="C5" s="509"/>
      <c r="D5" s="509"/>
      <c r="E5" s="509"/>
      <c r="F5" s="510"/>
      <c r="G5" s="103"/>
      <c r="H5" s="535" t="s">
        <v>1179</v>
      </c>
      <c r="I5" s="536"/>
      <c r="J5" s="536"/>
      <c r="K5" s="536"/>
      <c r="L5" s="536"/>
      <c r="M5" s="537"/>
      <c r="N5" s="103"/>
      <c r="O5" s="103"/>
    </row>
    <row r="6" spans="1:15" ht="16.5" thickBot="1">
      <c r="A6" s="538" t="s">
        <v>81</v>
      </c>
      <c r="B6" s="539"/>
      <c r="C6" s="539"/>
      <c r="D6" s="539"/>
      <c r="E6" s="539"/>
      <c r="F6" s="540"/>
      <c r="G6" s="103"/>
      <c r="H6" s="487" t="s">
        <v>83</v>
      </c>
      <c r="I6" s="536"/>
      <c r="J6" s="536"/>
      <c r="K6" s="536"/>
      <c r="L6" s="536"/>
      <c r="M6" s="537"/>
      <c r="N6" s="103"/>
      <c r="O6" s="103"/>
    </row>
    <row r="7" spans="1:15" ht="19.5" thickBot="1">
      <c r="A7" s="108"/>
      <c r="B7" s="109"/>
      <c r="C7" s="541" t="s">
        <v>82</v>
      </c>
      <c r="D7" s="541"/>
      <c r="E7" s="541"/>
      <c r="F7" s="542"/>
      <c r="G7" s="103"/>
      <c r="H7" s="519" t="s">
        <v>1167</v>
      </c>
      <c r="I7" s="515"/>
      <c r="J7" s="515"/>
      <c r="K7" s="515"/>
      <c r="L7" s="515"/>
      <c r="M7" s="516"/>
      <c r="N7" s="103"/>
      <c r="O7" s="103"/>
    </row>
    <row r="8" spans="1:15" ht="16.5" thickBot="1">
      <c r="A8" s="44"/>
      <c r="B8" s="43"/>
      <c r="C8" s="526" t="s">
        <v>1163</v>
      </c>
      <c r="D8" s="527"/>
      <c r="E8" s="527"/>
      <c r="F8" s="528"/>
      <c r="G8" s="103"/>
      <c r="H8" s="529" t="s">
        <v>84</v>
      </c>
      <c r="I8" s="530"/>
      <c r="J8" s="530"/>
      <c r="K8" s="530"/>
      <c r="L8" s="530"/>
      <c r="M8" s="531"/>
      <c r="N8" s="103"/>
      <c r="O8" s="103"/>
    </row>
    <row r="9" spans="1:15" ht="16.5" thickBot="1">
      <c r="A9" s="44"/>
      <c r="B9" s="43"/>
      <c r="C9" s="532" t="s">
        <v>1164</v>
      </c>
      <c r="D9" s="533"/>
      <c r="E9" s="533"/>
      <c r="F9" s="534"/>
      <c r="G9" s="103"/>
      <c r="H9" s="511" t="s">
        <v>85</v>
      </c>
      <c r="I9" s="512"/>
      <c r="J9" s="512"/>
      <c r="K9" s="512"/>
      <c r="L9" s="512"/>
      <c r="M9" s="513"/>
      <c r="N9" s="104"/>
      <c r="O9" s="103"/>
    </row>
    <row r="10" spans="1:15" ht="16.5" thickBot="1">
      <c r="A10" s="508" t="s">
        <v>1165</v>
      </c>
      <c r="B10" s="509"/>
      <c r="C10" s="509"/>
      <c r="D10" s="509"/>
      <c r="E10" s="509"/>
      <c r="F10" s="510"/>
      <c r="G10" s="103"/>
      <c r="H10" s="523" t="s">
        <v>75</v>
      </c>
      <c r="I10" s="524"/>
      <c r="J10" s="524"/>
      <c r="K10" s="524"/>
      <c r="L10" s="524"/>
      <c r="M10" s="525"/>
      <c r="N10" s="104"/>
      <c r="O10" s="103"/>
    </row>
    <row r="11" spans="1:15" ht="4.5" customHeight="1" thickBot="1">
      <c r="A11" s="42"/>
      <c r="B11" s="42"/>
      <c r="C11" s="42"/>
      <c r="D11" s="42"/>
      <c r="E11" s="42"/>
      <c r="F11" s="42"/>
      <c r="G11" s="103"/>
      <c r="H11" s="112" t="s">
        <v>76</v>
      </c>
      <c r="I11" s="113"/>
      <c r="J11" s="113"/>
      <c r="K11" s="113"/>
      <c r="L11" s="113"/>
      <c r="M11" s="114"/>
      <c r="N11" s="104"/>
      <c r="O11" s="103"/>
    </row>
    <row r="12" spans="1:15" ht="15.75">
      <c r="A12" s="505" t="s">
        <v>1172</v>
      </c>
      <c r="B12" s="506"/>
      <c r="C12" s="506"/>
      <c r="D12" s="506"/>
      <c r="E12" s="506"/>
      <c r="F12" s="507"/>
      <c r="G12" s="103"/>
      <c r="H12" s="519" t="s">
        <v>1070</v>
      </c>
      <c r="I12" s="515"/>
      <c r="J12" s="515"/>
      <c r="K12" s="515"/>
      <c r="L12" s="515"/>
      <c r="M12" s="516"/>
      <c r="N12" s="104"/>
      <c r="O12" s="103"/>
    </row>
    <row r="13" spans="1:15" ht="15.75">
      <c r="A13" s="478" t="s">
        <v>1087</v>
      </c>
      <c r="B13" s="479"/>
      <c r="C13" s="479"/>
      <c r="D13" s="479"/>
      <c r="E13" s="479"/>
      <c r="F13" s="480"/>
      <c r="G13" s="103"/>
      <c r="H13" s="519" t="s">
        <v>1093</v>
      </c>
      <c r="I13" s="515"/>
      <c r="J13" s="515"/>
      <c r="K13" s="515"/>
      <c r="L13" s="515"/>
      <c r="M13" s="516"/>
      <c r="N13" s="104"/>
      <c r="O13" s="103"/>
    </row>
    <row r="14" spans="1:15" ht="16.5" thickBot="1">
      <c r="A14" s="508" t="s">
        <v>1088</v>
      </c>
      <c r="B14" s="509"/>
      <c r="C14" s="509"/>
      <c r="D14" s="509"/>
      <c r="E14" s="509"/>
      <c r="F14" s="510"/>
      <c r="G14" s="103"/>
      <c r="H14" s="519" t="s">
        <v>1069</v>
      </c>
      <c r="I14" s="515"/>
      <c r="J14" s="515"/>
      <c r="K14" s="515"/>
      <c r="L14" s="515"/>
      <c r="M14" s="516"/>
      <c r="N14" s="104"/>
      <c r="O14" s="103"/>
    </row>
    <row r="15" spans="1:15" ht="5.25" customHeight="1" thickBot="1">
      <c r="A15" s="44"/>
      <c r="B15" s="42"/>
      <c r="C15" s="42"/>
      <c r="D15" s="42"/>
      <c r="E15" s="42"/>
      <c r="F15" s="45"/>
      <c r="G15" s="103"/>
      <c r="H15" s="520"/>
      <c r="I15" s="521"/>
      <c r="J15" s="521"/>
      <c r="K15" s="521"/>
      <c r="L15" s="521"/>
      <c r="M15" s="522"/>
      <c r="N15" s="104"/>
      <c r="O15" s="103"/>
    </row>
    <row r="16" spans="1:15" ht="18.75">
      <c r="A16" s="505" t="s">
        <v>25</v>
      </c>
      <c r="B16" s="506"/>
      <c r="C16" s="506"/>
      <c r="D16" s="506"/>
      <c r="E16" s="506"/>
      <c r="F16" s="507"/>
      <c r="G16" s="103"/>
      <c r="H16" s="514" t="s">
        <v>1171</v>
      </c>
      <c r="I16" s="515"/>
      <c r="J16" s="515"/>
      <c r="K16" s="515"/>
      <c r="L16" s="515"/>
      <c r="M16" s="516"/>
      <c r="N16" s="104"/>
      <c r="O16" s="103"/>
    </row>
    <row r="17" spans="1:15" ht="16.5" thickBot="1">
      <c r="A17" s="478" t="s">
        <v>1089</v>
      </c>
      <c r="B17" s="479"/>
      <c r="C17" s="479"/>
      <c r="D17" s="479"/>
      <c r="E17" s="479"/>
      <c r="F17" s="480"/>
      <c r="G17" s="103"/>
      <c r="H17" s="511" t="s">
        <v>1170</v>
      </c>
      <c r="I17" s="512"/>
      <c r="J17" s="512"/>
      <c r="K17" s="512"/>
      <c r="L17" s="512"/>
      <c r="M17" s="513"/>
      <c r="N17" s="103"/>
      <c r="O17" s="103"/>
    </row>
    <row r="18" spans="1:15" ht="19.5" thickBot="1">
      <c r="A18" s="508" t="s">
        <v>1166</v>
      </c>
      <c r="B18" s="509"/>
      <c r="C18" s="509"/>
      <c r="D18" s="509"/>
      <c r="E18" s="509"/>
      <c r="F18" s="510"/>
      <c r="G18" s="103"/>
      <c r="H18" s="475" t="s">
        <v>24</v>
      </c>
      <c r="I18" s="517"/>
      <c r="J18" s="517"/>
      <c r="K18" s="517"/>
      <c r="L18" s="517"/>
      <c r="M18" s="518"/>
      <c r="N18" s="103"/>
      <c r="O18" s="103"/>
    </row>
    <row r="19" spans="1:15" ht="4.5" customHeight="1" thickBot="1">
      <c r="A19" s="42"/>
      <c r="B19" s="42"/>
      <c r="C19" s="42"/>
      <c r="D19" s="42"/>
      <c r="E19" s="42"/>
      <c r="F19" s="42"/>
      <c r="G19" s="103"/>
      <c r="H19" s="508"/>
      <c r="I19" s="509"/>
      <c r="J19" s="509"/>
      <c r="K19" s="509"/>
      <c r="L19" s="509"/>
      <c r="M19" s="510"/>
      <c r="N19" s="103"/>
      <c r="O19" s="103"/>
    </row>
    <row r="20" spans="1:15" ht="16.5" thickBot="1">
      <c r="A20" s="505" t="s">
        <v>77</v>
      </c>
      <c r="B20" s="506"/>
      <c r="C20" s="506"/>
      <c r="D20" s="506"/>
      <c r="E20" s="506"/>
      <c r="F20" s="507"/>
      <c r="G20" s="103"/>
      <c r="H20" s="508" t="s">
        <v>26</v>
      </c>
      <c r="I20" s="509"/>
      <c r="J20" s="509"/>
      <c r="K20" s="509"/>
      <c r="L20" s="509"/>
      <c r="M20" s="510"/>
      <c r="N20" s="103"/>
      <c r="O20" s="103"/>
    </row>
    <row r="21" spans="1:15" ht="16.5" thickBot="1">
      <c r="A21" s="475" t="s">
        <v>1158</v>
      </c>
      <c r="B21" s="476"/>
      <c r="C21" s="476"/>
      <c r="D21" s="476"/>
      <c r="E21" s="476"/>
      <c r="F21" s="477"/>
      <c r="G21" s="103"/>
      <c r="H21" s="464" t="s">
        <v>27</v>
      </c>
      <c r="I21" s="466"/>
      <c r="J21" s="471" t="s">
        <v>28</v>
      </c>
      <c r="K21" s="472"/>
      <c r="L21" s="472"/>
      <c r="M21" s="473"/>
      <c r="N21" s="103"/>
      <c r="O21" s="103"/>
    </row>
    <row r="22" spans="1:15" ht="16.5" thickBot="1">
      <c r="A22" s="478" t="s">
        <v>1159</v>
      </c>
      <c r="B22" s="479"/>
      <c r="C22" s="479"/>
      <c r="D22" s="479"/>
      <c r="E22" s="479"/>
      <c r="F22" s="480"/>
      <c r="G22" s="103"/>
      <c r="H22" s="464" t="s">
        <v>29</v>
      </c>
      <c r="I22" s="466"/>
      <c r="J22" s="502" t="s">
        <v>86</v>
      </c>
      <c r="K22" s="503"/>
      <c r="L22" s="503"/>
      <c r="M22" s="504"/>
      <c r="N22" s="103"/>
      <c r="O22" s="103"/>
    </row>
    <row r="23" spans="1:15" ht="16.5" thickBot="1">
      <c r="A23" s="482" t="s">
        <v>1067</v>
      </c>
      <c r="B23" s="479"/>
      <c r="C23" s="479"/>
      <c r="D23" s="479"/>
      <c r="E23" s="479"/>
      <c r="F23" s="480"/>
      <c r="G23" s="103"/>
      <c r="H23" s="212"/>
      <c r="I23" s="213"/>
      <c r="J23" s="471" t="s">
        <v>1094</v>
      </c>
      <c r="K23" s="472"/>
      <c r="L23" s="472"/>
      <c r="M23" s="473"/>
      <c r="N23" s="103"/>
      <c r="O23" s="103"/>
    </row>
    <row r="24" spans="1:15" ht="16.5" thickBot="1">
      <c r="A24" s="478" t="s">
        <v>1066</v>
      </c>
      <c r="B24" s="479"/>
      <c r="C24" s="479"/>
      <c r="D24" s="479"/>
      <c r="E24" s="479"/>
      <c r="F24" s="480"/>
      <c r="G24" s="103"/>
      <c r="H24" s="212"/>
      <c r="I24" s="213"/>
      <c r="J24" s="474" t="s">
        <v>1173</v>
      </c>
      <c r="K24" s="472"/>
      <c r="L24" s="472"/>
      <c r="M24" s="473"/>
      <c r="N24" s="103"/>
      <c r="O24" s="103"/>
    </row>
    <row r="25" spans="1:15" ht="16.5" thickBot="1">
      <c r="A25" s="478" t="s">
        <v>78</v>
      </c>
      <c r="B25" s="479"/>
      <c r="C25" s="479"/>
      <c r="D25" s="479"/>
      <c r="E25" s="479"/>
      <c r="F25" s="480"/>
      <c r="G25" s="103"/>
      <c r="H25" s="464" t="s">
        <v>30</v>
      </c>
      <c r="I25" s="466"/>
      <c r="J25" s="468" t="s">
        <v>1182</v>
      </c>
      <c r="K25" s="469"/>
      <c r="L25" s="469"/>
      <c r="M25" s="470"/>
      <c r="N25" s="103"/>
      <c r="O25" s="103"/>
    </row>
    <row r="26" spans="1:15" ht="16.5" thickBot="1">
      <c r="A26" s="478" t="s">
        <v>1160</v>
      </c>
      <c r="B26" s="479"/>
      <c r="C26" s="479"/>
      <c r="D26" s="479"/>
      <c r="E26" s="479"/>
      <c r="F26" s="480"/>
      <c r="G26" s="103"/>
      <c r="H26" s="464" t="s">
        <v>87</v>
      </c>
      <c r="I26" s="465"/>
      <c r="J26" s="465"/>
      <c r="K26" s="465"/>
      <c r="L26" s="465"/>
      <c r="M26" s="466"/>
      <c r="N26" s="103"/>
      <c r="O26" s="103"/>
    </row>
    <row r="27" spans="1:15" ht="0.75" customHeight="1">
      <c r="A27" s="110"/>
      <c r="B27" s="102"/>
      <c r="C27" s="102"/>
      <c r="D27" s="102"/>
      <c r="E27" s="102"/>
      <c r="F27" s="111"/>
      <c r="G27" s="103"/>
      <c r="H27" s="467"/>
      <c r="I27" s="467"/>
      <c r="J27" s="467"/>
      <c r="K27" s="467"/>
      <c r="L27" s="467"/>
      <c r="M27" s="467"/>
      <c r="N27" s="103"/>
      <c r="O27" s="103"/>
    </row>
    <row r="28" spans="1:15" ht="16.5" thickBot="1">
      <c r="A28" s="44"/>
      <c r="B28" s="479" t="s">
        <v>1161</v>
      </c>
      <c r="C28" s="479"/>
      <c r="D28" s="479"/>
      <c r="E28" s="479"/>
      <c r="F28" s="480"/>
      <c r="G28" s="103"/>
      <c r="H28" s="467"/>
      <c r="I28" s="467"/>
      <c r="J28" s="467"/>
      <c r="K28" s="467"/>
      <c r="L28" s="467"/>
      <c r="M28" s="467"/>
      <c r="N28" s="103"/>
      <c r="O28" s="103"/>
    </row>
    <row r="29" spans="1:15" ht="16.5" thickBot="1">
      <c r="A29" s="126"/>
      <c r="B29" s="127"/>
      <c r="C29" s="131" t="s">
        <v>97</v>
      </c>
      <c r="D29" s="132"/>
      <c r="E29" s="132"/>
      <c r="F29" s="130"/>
      <c r="G29" s="105"/>
      <c r="H29" s="464" t="s">
        <v>1176</v>
      </c>
      <c r="I29" s="466"/>
      <c r="J29" s="464" t="s">
        <v>1175</v>
      </c>
      <c r="K29" s="465"/>
      <c r="L29" s="465"/>
      <c r="M29" s="466"/>
      <c r="N29" s="103"/>
      <c r="O29" s="103"/>
    </row>
    <row r="30" spans="1:15" ht="15" customHeight="1" thickBot="1">
      <c r="A30" s="126"/>
      <c r="B30" s="128" t="s">
        <v>98</v>
      </c>
      <c r="C30" s="129"/>
      <c r="D30" s="129"/>
      <c r="E30" s="130"/>
      <c r="F30" s="133" t="s">
        <v>99</v>
      </c>
      <c r="G30" s="105"/>
      <c r="H30" s="464" t="s">
        <v>31</v>
      </c>
      <c r="I30" s="481"/>
      <c r="J30" s="464" t="s">
        <v>1177</v>
      </c>
      <c r="K30" s="465"/>
      <c r="L30" s="465"/>
      <c r="M30" s="466"/>
      <c r="N30" s="103"/>
      <c r="O30" s="103"/>
    </row>
    <row r="31" spans="1:15" ht="16.5" thickBot="1">
      <c r="A31" s="478" t="s">
        <v>1162</v>
      </c>
      <c r="B31" s="479"/>
      <c r="C31" s="479"/>
      <c r="D31" s="479"/>
      <c r="E31" s="479"/>
      <c r="F31" s="480"/>
      <c r="G31" s="105"/>
      <c r="H31" s="464"/>
      <c r="I31" s="499"/>
      <c r="J31" s="500"/>
      <c r="K31" s="474"/>
      <c r="L31" s="501"/>
      <c r="M31" s="481"/>
      <c r="N31" s="103"/>
      <c r="O31" s="103"/>
    </row>
    <row r="32" spans="1:15" ht="16.5" thickBot="1">
      <c r="A32" s="487" t="s">
        <v>1090</v>
      </c>
      <c r="B32" s="488"/>
      <c r="C32" s="488"/>
      <c r="D32" s="488"/>
      <c r="E32" s="488"/>
      <c r="F32" s="489"/>
      <c r="G32" s="105"/>
      <c r="H32" s="479"/>
      <c r="I32" s="479"/>
      <c r="J32" s="479"/>
      <c r="K32" s="479"/>
      <c r="L32" s="479"/>
      <c r="M32" s="479"/>
      <c r="N32" s="103"/>
      <c r="O32" s="103"/>
    </row>
    <row r="33" spans="1:15" ht="16.5" thickBot="1">
      <c r="A33" s="487" t="s">
        <v>1091</v>
      </c>
      <c r="B33" s="488"/>
      <c r="C33" s="488"/>
      <c r="D33" s="488"/>
      <c r="E33" s="488"/>
      <c r="F33" s="489"/>
      <c r="G33" s="105"/>
      <c r="H33" s="464" t="s">
        <v>32</v>
      </c>
      <c r="I33" s="499"/>
      <c r="J33" s="500"/>
      <c r="K33" s="474" t="s">
        <v>1174</v>
      </c>
      <c r="L33" s="501"/>
      <c r="M33" s="481"/>
      <c r="N33" s="103"/>
      <c r="O33" s="103"/>
    </row>
    <row r="34" spans="1:15" ht="16.5" thickBot="1">
      <c r="A34" s="490" t="s">
        <v>1092</v>
      </c>
      <c r="B34" s="491"/>
      <c r="C34" s="491"/>
      <c r="D34" s="491"/>
      <c r="E34" s="491"/>
      <c r="F34" s="492"/>
      <c r="G34" s="107"/>
      <c r="H34" s="464" t="s">
        <v>33</v>
      </c>
      <c r="I34" s="499"/>
      <c r="J34" s="500"/>
      <c r="K34" s="474" t="s">
        <v>1183</v>
      </c>
      <c r="L34" s="501"/>
      <c r="M34" s="481"/>
      <c r="N34" s="103"/>
      <c r="O34" s="103"/>
    </row>
    <row r="35" spans="1:15" ht="16.5" thickBot="1">
      <c r="A35" s="496"/>
      <c r="B35" s="497"/>
      <c r="C35" s="497"/>
      <c r="D35" s="497"/>
      <c r="E35" s="497"/>
      <c r="F35" s="498"/>
      <c r="G35" s="105"/>
      <c r="H35" s="493" t="s">
        <v>1095</v>
      </c>
      <c r="I35" s="494"/>
      <c r="J35" s="494"/>
      <c r="K35" s="494"/>
      <c r="L35" s="494"/>
      <c r="M35" s="495"/>
      <c r="N35" s="103"/>
      <c r="O35" s="103"/>
    </row>
    <row r="36" spans="1:15" ht="4.5" customHeight="1" thickBot="1">
      <c r="A36" s="106"/>
      <c r="B36" s="106"/>
      <c r="C36" s="106"/>
      <c r="D36" s="106"/>
      <c r="E36" s="106"/>
      <c r="F36" s="106"/>
      <c r="G36" s="105"/>
      <c r="H36" s="483"/>
      <c r="I36" s="484"/>
      <c r="J36" s="484"/>
      <c r="K36" s="485"/>
      <c r="L36" s="486"/>
      <c r="M36" s="486"/>
      <c r="N36" s="103"/>
      <c r="O36" s="103"/>
    </row>
    <row r="37" spans="1:15" ht="16.5" thickBot="1">
      <c r="A37" s="464" t="s">
        <v>79</v>
      </c>
      <c r="B37" s="499"/>
      <c r="C37" s="500"/>
      <c r="D37" s="474" t="s">
        <v>1178</v>
      </c>
      <c r="E37" s="501"/>
      <c r="F37" s="481"/>
      <c r="G37" s="105"/>
      <c r="H37" s="464" t="s">
        <v>88</v>
      </c>
      <c r="I37" s="465"/>
      <c r="J37" s="465"/>
      <c r="K37" s="465"/>
      <c r="L37" s="465"/>
      <c r="M37" s="466"/>
      <c r="N37" s="103"/>
      <c r="O37" s="103"/>
    </row>
    <row r="38" spans="1:15" ht="15.75">
      <c r="A38" s="103"/>
      <c r="B38" s="103"/>
      <c r="C38" s="103"/>
      <c r="D38" s="103"/>
      <c r="E38" s="103"/>
      <c r="F38" s="103"/>
      <c r="G38" s="105"/>
      <c r="H38" s="483"/>
      <c r="I38" s="484"/>
      <c r="J38" s="484"/>
      <c r="K38" s="485"/>
      <c r="L38" s="485"/>
      <c r="M38" s="485"/>
      <c r="N38" s="103"/>
      <c r="O38" s="103"/>
    </row>
    <row r="42" ht="15.75" customHeight="1"/>
    <row r="43" spans="8:13" ht="12.75" customHeight="1">
      <c r="H43" s="168"/>
      <c r="I43" s="168"/>
      <c r="J43" s="168"/>
      <c r="K43" s="168"/>
      <c r="L43" s="168"/>
      <c r="M43" s="168"/>
    </row>
    <row r="44" spans="8:13" ht="12.75" customHeight="1">
      <c r="H44" s="167"/>
      <c r="I44" s="167"/>
      <c r="J44" s="167"/>
      <c r="K44" s="167"/>
      <c r="L44" s="167"/>
      <c r="M44" s="167"/>
    </row>
    <row r="45" spans="8:13" ht="12.75" customHeight="1">
      <c r="H45" s="167"/>
      <c r="I45" s="167"/>
      <c r="J45" s="167"/>
      <c r="K45" s="167"/>
      <c r="L45" s="167"/>
      <c r="M45" s="167"/>
    </row>
    <row r="46" spans="8:13" ht="12.75" customHeight="1">
      <c r="H46" s="167"/>
      <c r="I46" s="167"/>
      <c r="J46" s="167"/>
      <c r="K46" s="167"/>
      <c r="L46" s="167"/>
      <c r="M46" s="167"/>
    </row>
    <row r="47" spans="8:13" ht="12.75" customHeight="1">
      <c r="H47" s="167"/>
      <c r="I47" s="167"/>
      <c r="J47" s="167"/>
      <c r="K47" s="167"/>
      <c r="L47" s="167"/>
      <c r="M47" s="167"/>
    </row>
    <row r="48" spans="8:13" ht="12.75" customHeight="1">
      <c r="H48" s="167"/>
      <c r="I48" s="167"/>
      <c r="J48" s="167"/>
      <c r="K48" s="167"/>
      <c r="L48" s="167"/>
      <c r="M48" s="167"/>
    </row>
    <row r="49" spans="8:13" ht="13.5" customHeight="1">
      <c r="H49" s="167"/>
      <c r="I49" s="167"/>
      <c r="J49" s="167"/>
      <c r="K49" s="167"/>
      <c r="L49" s="167"/>
      <c r="M49" s="167"/>
    </row>
    <row r="50" spans="8:13" ht="15">
      <c r="H50" s="167"/>
      <c r="I50" s="167"/>
      <c r="J50" s="167"/>
      <c r="K50" s="167"/>
      <c r="L50" s="167"/>
      <c r="M50" s="167"/>
    </row>
    <row r="65" ht="12.75" customHeight="1"/>
    <row r="66" ht="13.5" customHeight="1"/>
  </sheetData>
  <sheetProtection/>
  <mergeCells count="75">
    <mergeCell ref="A2:F2"/>
    <mergeCell ref="H2:M2"/>
    <mergeCell ref="H3:M3"/>
    <mergeCell ref="A4:F4"/>
    <mergeCell ref="H4:M4"/>
    <mergeCell ref="D3:E3"/>
    <mergeCell ref="A5:F5"/>
    <mergeCell ref="H5:M5"/>
    <mergeCell ref="H6:M6"/>
    <mergeCell ref="H7:M7"/>
    <mergeCell ref="A6:F6"/>
    <mergeCell ref="C7:F7"/>
    <mergeCell ref="H10:M10"/>
    <mergeCell ref="C8:F8"/>
    <mergeCell ref="H8:M8"/>
    <mergeCell ref="C9:F9"/>
    <mergeCell ref="H9:M9"/>
    <mergeCell ref="A10:F10"/>
    <mergeCell ref="A14:F14"/>
    <mergeCell ref="H14:M14"/>
    <mergeCell ref="H15:M15"/>
    <mergeCell ref="A12:F12"/>
    <mergeCell ref="H12:M12"/>
    <mergeCell ref="A13:F13"/>
    <mergeCell ref="H13:M13"/>
    <mergeCell ref="A20:F20"/>
    <mergeCell ref="A18:F18"/>
    <mergeCell ref="H20:M20"/>
    <mergeCell ref="A16:F16"/>
    <mergeCell ref="A17:F17"/>
    <mergeCell ref="H17:M17"/>
    <mergeCell ref="H16:M16"/>
    <mergeCell ref="H18:M18"/>
    <mergeCell ref="H19:M19"/>
    <mergeCell ref="J21:M21"/>
    <mergeCell ref="J22:M22"/>
    <mergeCell ref="H21:I21"/>
    <mergeCell ref="A32:F32"/>
    <mergeCell ref="H32:M32"/>
    <mergeCell ref="H31:J31"/>
    <mergeCell ref="K31:M31"/>
    <mergeCell ref="A31:F31"/>
    <mergeCell ref="A22:F22"/>
    <mergeCell ref="B28:F28"/>
    <mergeCell ref="H38:J38"/>
    <mergeCell ref="K38:M38"/>
    <mergeCell ref="A37:C37"/>
    <mergeCell ref="D37:F37"/>
    <mergeCell ref="H37:M37"/>
    <mergeCell ref="H36:J36"/>
    <mergeCell ref="K36:M36"/>
    <mergeCell ref="A33:F33"/>
    <mergeCell ref="A34:F34"/>
    <mergeCell ref="H35:M35"/>
    <mergeCell ref="A35:F35"/>
    <mergeCell ref="H33:J33"/>
    <mergeCell ref="K33:M33"/>
    <mergeCell ref="H34:J34"/>
    <mergeCell ref="K34:M34"/>
    <mergeCell ref="A21:F21"/>
    <mergeCell ref="A25:F25"/>
    <mergeCell ref="A26:F26"/>
    <mergeCell ref="H30:I30"/>
    <mergeCell ref="A23:F23"/>
    <mergeCell ref="A24:F24"/>
    <mergeCell ref="J30:M30"/>
    <mergeCell ref="H22:I22"/>
    <mergeCell ref="H25:I25"/>
    <mergeCell ref="H29:I29"/>
    <mergeCell ref="J29:M29"/>
    <mergeCell ref="H27:M28"/>
    <mergeCell ref="H26:M26"/>
    <mergeCell ref="J25:M25"/>
    <mergeCell ref="J23:M23"/>
    <mergeCell ref="J24:M24"/>
  </mergeCells>
  <hyperlinks>
    <hyperlink ref="D37" r:id="rId1" display="https://petanque36.pagesperso-orange.fr/"/>
    <hyperlink ref="K33" r:id="rId2" display="christophe.margotcd36@gmail.com"/>
    <hyperlink ref="K34" r:id="rId3" display="karinecd36@gmail.com"/>
    <hyperlink ref="J24" r:id="rId4" display="roger.tastetcd36@gmail.com"/>
  </hyperlinks>
  <printOptions/>
  <pageMargins left="0.75" right="0.75" top="1" bottom="1" header="0.4921259845" footer="0.4921259845"/>
  <pageSetup orientation="portrait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F1010"/>
  <sheetViews>
    <sheetView workbookViewId="0" topLeftCell="A1">
      <pane ySplit="2" topLeftCell="BM3" activePane="bottomLeft" state="frozen"/>
      <selection pane="topLeft" activeCell="A1" sqref="A1"/>
      <selection pane="bottomLeft" activeCell="A43" sqref="A43"/>
    </sheetView>
  </sheetViews>
  <sheetFormatPr defaultColWidth="11.421875" defaultRowHeight="12.75"/>
  <cols>
    <col min="1" max="1" width="9.421875" style="154" customWidth="1"/>
    <col min="2" max="2" width="28.7109375" style="51" customWidth="1"/>
    <col min="3" max="3" width="17.00390625" style="51" customWidth="1"/>
    <col min="4" max="4" width="6.421875" style="51" customWidth="1"/>
    <col min="5" max="5" width="10.7109375" style="155" customWidth="1"/>
    <col min="6" max="6" width="13.57421875" style="47" hidden="1" customWidth="1"/>
  </cols>
  <sheetData>
    <row r="1" spans="1:5" ht="28.5" customHeight="1">
      <c r="A1" s="179" t="s">
        <v>107</v>
      </c>
      <c r="B1" s="180" t="s">
        <v>108</v>
      </c>
      <c r="C1" s="180" t="s">
        <v>109</v>
      </c>
      <c r="D1" s="181" t="s">
        <v>48</v>
      </c>
      <c r="E1" s="180"/>
    </row>
    <row r="2" spans="1:5" ht="21" customHeight="1" thickBot="1">
      <c r="A2" s="182" t="s">
        <v>110</v>
      </c>
      <c r="B2" s="183" t="s">
        <v>111</v>
      </c>
      <c r="C2" s="183" t="s">
        <v>112</v>
      </c>
      <c r="D2" s="184" t="s">
        <v>106</v>
      </c>
      <c r="E2" s="185" t="s">
        <v>113</v>
      </c>
    </row>
    <row r="3" spans="1:6" ht="12.75">
      <c r="A3" s="268">
        <v>3601914</v>
      </c>
      <c r="B3" s="269" t="s">
        <v>690</v>
      </c>
      <c r="C3" s="269" t="s">
        <v>255</v>
      </c>
      <c r="D3" s="269">
        <v>3603</v>
      </c>
      <c r="E3" s="269" t="s">
        <v>115</v>
      </c>
      <c r="F3"/>
    </row>
    <row r="4" spans="1:6" ht="12.75">
      <c r="A4" s="268">
        <v>3606047</v>
      </c>
      <c r="B4" s="269" t="s">
        <v>694</v>
      </c>
      <c r="C4" s="269" t="s">
        <v>146</v>
      </c>
      <c r="D4" s="269">
        <v>3603</v>
      </c>
      <c r="E4" s="269" t="s">
        <v>115</v>
      </c>
      <c r="F4"/>
    </row>
    <row r="5" spans="1:6" ht="12.75">
      <c r="A5" s="268">
        <v>3605800</v>
      </c>
      <c r="B5" s="269" t="s">
        <v>197</v>
      </c>
      <c r="C5" s="269" t="s">
        <v>198</v>
      </c>
      <c r="D5" s="269">
        <v>3603</v>
      </c>
      <c r="E5" s="269" t="s">
        <v>115</v>
      </c>
      <c r="F5"/>
    </row>
    <row r="6" spans="1:6" ht="12.75">
      <c r="A6" s="268">
        <v>3606054</v>
      </c>
      <c r="B6" s="269" t="s">
        <v>210</v>
      </c>
      <c r="C6" s="269" t="s">
        <v>702</v>
      </c>
      <c r="D6" s="269">
        <v>3603</v>
      </c>
      <c r="E6" s="269" t="s">
        <v>115</v>
      </c>
      <c r="F6"/>
    </row>
    <row r="7" spans="1:6" ht="12.75">
      <c r="A7" s="268">
        <v>3606036</v>
      </c>
      <c r="B7" s="269" t="s">
        <v>707</v>
      </c>
      <c r="C7" s="269" t="s">
        <v>621</v>
      </c>
      <c r="D7" s="269">
        <v>3603</v>
      </c>
      <c r="E7" s="269" t="s">
        <v>115</v>
      </c>
      <c r="F7"/>
    </row>
    <row r="8" spans="1:6" ht="12.75">
      <c r="A8" s="268">
        <v>3601902</v>
      </c>
      <c r="B8" s="269" t="s">
        <v>322</v>
      </c>
      <c r="C8" s="269" t="s">
        <v>317</v>
      </c>
      <c r="D8" s="269">
        <v>3603</v>
      </c>
      <c r="E8" s="269" t="s">
        <v>115</v>
      </c>
      <c r="F8"/>
    </row>
    <row r="9" spans="1:6" ht="12.75">
      <c r="A9" s="268">
        <v>3604026</v>
      </c>
      <c r="B9" s="269" t="s">
        <v>322</v>
      </c>
      <c r="C9" s="269" t="s">
        <v>276</v>
      </c>
      <c r="D9" s="269">
        <v>3603</v>
      </c>
      <c r="E9" s="269" t="s">
        <v>115</v>
      </c>
      <c r="F9"/>
    </row>
    <row r="10" spans="1:6" ht="12.75">
      <c r="A10" s="268">
        <v>3606034</v>
      </c>
      <c r="B10" s="269" t="s">
        <v>756</v>
      </c>
      <c r="C10" s="269" t="s">
        <v>757</v>
      </c>
      <c r="D10" s="269">
        <v>3603</v>
      </c>
      <c r="E10" s="269" t="s">
        <v>117</v>
      </c>
      <c r="F10"/>
    </row>
    <row r="11" spans="1:6" ht="12.75">
      <c r="A11" s="268">
        <v>3606429</v>
      </c>
      <c r="B11" s="269" t="s">
        <v>950</v>
      </c>
      <c r="C11" s="269" t="s">
        <v>1043</v>
      </c>
      <c r="D11" s="269">
        <v>3603</v>
      </c>
      <c r="E11" s="269" t="s">
        <v>117</v>
      </c>
      <c r="F11"/>
    </row>
    <row r="12" spans="1:6" ht="12.75">
      <c r="A12" s="268">
        <v>3605587</v>
      </c>
      <c r="B12" s="269" t="s">
        <v>1135</v>
      </c>
      <c r="C12" s="269" t="s">
        <v>1136</v>
      </c>
      <c r="D12" s="269">
        <v>3603</v>
      </c>
      <c r="E12" s="269" t="s">
        <v>115</v>
      </c>
      <c r="F12"/>
    </row>
    <row r="13" spans="1:6" ht="12.75">
      <c r="A13" s="268">
        <v>3606449</v>
      </c>
      <c r="B13" s="269" t="s">
        <v>954</v>
      </c>
      <c r="C13" s="269" t="s">
        <v>1044</v>
      </c>
      <c r="D13" s="269">
        <v>3603</v>
      </c>
      <c r="E13" s="269" t="s">
        <v>117</v>
      </c>
      <c r="F13"/>
    </row>
    <row r="14" spans="1:6" ht="12.75">
      <c r="A14" s="268">
        <v>3601898</v>
      </c>
      <c r="B14" s="269" t="s">
        <v>516</v>
      </c>
      <c r="C14" s="269" t="s">
        <v>125</v>
      </c>
      <c r="D14" s="269">
        <v>3603</v>
      </c>
      <c r="E14" s="269" t="s">
        <v>115</v>
      </c>
      <c r="F14"/>
    </row>
    <row r="15" spans="1:6" ht="12.75">
      <c r="A15" s="268">
        <v>3606013</v>
      </c>
      <c r="B15" s="269" t="s">
        <v>809</v>
      </c>
      <c r="C15" s="269" t="s">
        <v>205</v>
      </c>
      <c r="D15" s="269">
        <v>3603</v>
      </c>
      <c r="E15" s="269" t="s">
        <v>115</v>
      </c>
      <c r="F15"/>
    </row>
    <row r="16" spans="1:6" ht="12.75">
      <c r="A16" s="268">
        <v>3601820</v>
      </c>
      <c r="B16" s="269" t="s">
        <v>635</v>
      </c>
      <c r="C16" s="269" t="s">
        <v>223</v>
      </c>
      <c r="D16" s="269">
        <v>3603</v>
      </c>
      <c r="E16" s="269" t="s">
        <v>115</v>
      </c>
      <c r="F16"/>
    </row>
    <row r="17" spans="1:6" ht="12.75">
      <c r="A17" s="268">
        <v>3606447</v>
      </c>
      <c r="B17" s="269" t="s">
        <v>997</v>
      </c>
      <c r="C17" s="269" t="s">
        <v>1061</v>
      </c>
      <c r="D17" s="269">
        <v>3603</v>
      </c>
      <c r="E17" s="269" t="s">
        <v>115</v>
      </c>
      <c r="F17"/>
    </row>
    <row r="18" spans="1:6" ht="12.75">
      <c r="A18" s="268">
        <v>3605972</v>
      </c>
      <c r="B18" s="269" t="s">
        <v>122</v>
      </c>
      <c r="C18" s="269" t="s">
        <v>123</v>
      </c>
      <c r="D18" s="269">
        <v>3604</v>
      </c>
      <c r="E18" s="269" t="s">
        <v>115</v>
      </c>
      <c r="F18"/>
    </row>
    <row r="19" spans="1:6" ht="12.75">
      <c r="A19" s="268">
        <v>713190</v>
      </c>
      <c r="B19" s="269" t="s">
        <v>128</v>
      </c>
      <c r="C19" s="269" t="s">
        <v>129</v>
      </c>
      <c r="D19" s="269">
        <v>3604</v>
      </c>
      <c r="E19" s="269" t="s">
        <v>115</v>
      </c>
      <c r="F19"/>
    </row>
    <row r="20" spans="1:6" ht="12.75">
      <c r="A20" s="268">
        <v>3606463</v>
      </c>
      <c r="B20" s="269" t="s">
        <v>1105</v>
      </c>
      <c r="C20" s="269" t="s">
        <v>584</v>
      </c>
      <c r="D20" s="269">
        <v>3604</v>
      </c>
      <c r="E20" s="269" t="s">
        <v>115</v>
      </c>
      <c r="F20"/>
    </row>
    <row r="21" spans="1:6" ht="12.75">
      <c r="A21" s="268">
        <v>3600007</v>
      </c>
      <c r="B21" s="269" t="s">
        <v>179</v>
      </c>
      <c r="C21" s="269" t="s">
        <v>129</v>
      </c>
      <c r="D21" s="269">
        <v>3604</v>
      </c>
      <c r="E21" s="269" t="s">
        <v>115</v>
      </c>
      <c r="F21"/>
    </row>
    <row r="22" spans="1:6" ht="12.75">
      <c r="A22" s="268">
        <v>3606144</v>
      </c>
      <c r="B22" s="269" t="s">
        <v>180</v>
      </c>
      <c r="C22" s="269" t="s">
        <v>181</v>
      </c>
      <c r="D22" s="269">
        <v>3604</v>
      </c>
      <c r="E22" s="269" t="s">
        <v>117</v>
      </c>
      <c r="F22"/>
    </row>
    <row r="23" spans="1:6" ht="12.75">
      <c r="A23" s="268">
        <v>3605974</v>
      </c>
      <c r="B23" s="269" t="s">
        <v>1106</v>
      </c>
      <c r="C23" s="269" t="s">
        <v>1107</v>
      </c>
      <c r="D23" s="269">
        <v>3604</v>
      </c>
      <c r="E23" s="269" t="s">
        <v>117</v>
      </c>
      <c r="F23"/>
    </row>
    <row r="24" spans="1:6" ht="12.75">
      <c r="A24" s="268">
        <v>3606080</v>
      </c>
      <c r="B24" s="269" t="s">
        <v>185</v>
      </c>
      <c r="C24" s="269" t="s">
        <v>163</v>
      </c>
      <c r="D24" s="269">
        <v>3604</v>
      </c>
      <c r="E24" s="269" t="s">
        <v>115</v>
      </c>
      <c r="F24"/>
    </row>
    <row r="25" spans="1:6" ht="12.75">
      <c r="A25" s="268">
        <v>3603417</v>
      </c>
      <c r="B25" s="269" t="s">
        <v>186</v>
      </c>
      <c r="C25" s="269" t="s">
        <v>187</v>
      </c>
      <c r="D25" s="269">
        <v>3604</v>
      </c>
      <c r="E25" s="269" t="s">
        <v>115</v>
      </c>
      <c r="F25"/>
    </row>
    <row r="26" spans="1:6" ht="12.75">
      <c r="A26" s="268">
        <v>3604940</v>
      </c>
      <c r="B26" s="269" t="s">
        <v>883</v>
      </c>
      <c r="C26" s="269" t="s">
        <v>255</v>
      </c>
      <c r="D26" s="269">
        <v>3604</v>
      </c>
      <c r="E26" s="269" t="s">
        <v>115</v>
      </c>
      <c r="F26"/>
    </row>
    <row r="27" spans="1:6" ht="12.75">
      <c r="A27" s="268">
        <v>3606302</v>
      </c>
      <c r="B27" s="269" t="s">
        <v>228</v>
      </c>
      <c r="C27" s="269" t="s">
        <v>700</v>
      </c>
      <c r="D27" s="269">
        <v>3604</v>
      </c>
      <c r="E27" s="269" t="s">
        <v>117</v>
      </c>
      <c r="F27"/>
    </row>
    <row r="28" spans="1:6" ht="12.75">
      <c r="A28" s="268">
        <v>2804459</v>
      </c>
      <c r="B28" s="269" t="s">
        <v>228</v>
      </c>
      <c r="C28" s="269" t="s">
        <v>229</v>
      </c>
      <c r="D28" s="269">
        <v>3604</v>
      </c>
      <c r="E28" s="269" t="s">
        <v>115</v>
      </c>
      <c r="F28"/>
    </row>
    <row r="29" spans="1:6" ht="12.75">
      <c r="A29" s="268">
        <v>3600004</v>
      </c>
      <c r="B29" s="269" t="s">
        <v>234</v>
      </c>
      <c r="C29" s="269" t="s">
        <v>223</v>
      </c>
      <c r="D29" s="269">
        <v>3604</v>
      </c>
      <c r="E29" s="269" t="s">
        <v>115</v>
      </c>
      <c r="F29"/>
    </row>
    <row r="30" spans="1:6" ht="12.75">
      <c r="A30" s="268">
        <v>9100492</v>
      </c>
      <c r="B30" s="269" t="s">
        <v>708</v>
      </c>
      <c r="C30" s="269" t="s">
        <v>264</v>
      </c>
      <c r="D30" s="269">
        <v>3604</v>
      </c>
      <c r="E30" s="269" t="s">
        <v>115</v>
      </c>
      <c r="F30"/>
    </row>
    <row r="31" spans="1:6" ht="12.75">
      <c r="A31" s="268">
        <v>3604286</v>
      </c>
      <c r="B31" s="269" t="s">
        <v>290</v>
      </c>
      <c r="C31" s="269" t="s">
        <v>266</v>
      </c>
      <c r="D31" s="269">
        <v>3604</v>
      </c>
      <c r="E31" s="269" t="s">
        <v>115</v>
      </c>
      <c r="F31"/>
    </row>
    <row r="32" spans="1:6" ht="12.75">
      <c r="A32" s="268">
        <v>3601896</v>
      </c>
      <c r="B32" s="269" t="s">
        <v>733</v>
      </c>
      <c r="C32" s="269" t="s">
        <v>129</v>
      </c>
      <c r="D32" s="269">
        <v>3604</v>
      </c>
      <c r="E32" s="269" t="s">
        <v>115</v>
      </c>
      <c r="F32"/>
    </row>
    <row r="33" spans="1:6" ht="12.75">
      <c r="A33" s="268">
        <v>3606250</v>
      </c>
      <c r="B33" s="269" t="s">
        <v>733</v>
      </c>
      <c r="C33" s="269" t="s">
        <v>734</v>
      </c>
      <c r="D33" s="269">
        <v>3604</v>
      </c>
      <c r="E33" s="269" t="s">
        <v>115</v>
      </c>
      <c r="F33"/>
    </row>
    <row r="34" spans="1:6" ht="12.75">
      <c r="A34" s="268">
        <v>3606285</v>
      </c>
      <c r="B34" s="269" t="s">
        <v>334</v>
      </c>
      <c r="C34" s="269" t="s">
        <v>1031</v>
      </c>
      <c r="D34" s="269">
        <v>3604</v>
      </c>
      <c r="E34" s="269" t="s">
        <v>117</v>
      </c>
      <c r="F34"/>
    </row>
    <row r="35" spans="1:6" ht="12.75">
      <c r="A35" s="268">
        <v>3606107</v>
      </c>
      <c r="B35" s="269" t="s">
        <v>334</v>
      </c>
      <c r="C35" s="269" t="s">
        <v>253</v>
      </c>
      <c r="D35" s="269">
        <v>3604</v>
      </c>
      <c r="E35" s="269" t="s">
        <v>115</v>
      </c>
      <c r="F35"/>
    </row>
    <row r="36" spans="1:6" ht="12.75">
      <c r="A36" s="268">
        <v>3606313</v>
      </c>
      <c r="B36" s="269" t="s">
        <v>1118</v>
      </c>
      <c r="C36" s="269" t="s">
        <v>351</v>
      </c>
      <c r="D36" s="269">
        <v>3604</v>
      </c>
      <c r="E36" s="269" t="s">
        <v>117</v>
      </c>
      <c r="F36"/>
    </row>
    <row r="37" spans="1:6" ht="12.75">
      <c r="A37" s="268">
        <v>3605973</v>
      </c>
      <c r="B37" s="269" t="s">
        <v>1119</v>
      </c>
      <c r="C37" s="269" t="s">
        <v>1120</v>
      </c>
      <c r="D37" s="269">
        <v>3604</v>
      </c>
      <c r="E37" s="269" t="s">
        <v>117</v>
      </c>
      <c r="F37"/>
    </row>
    <row r="38" spans="1:6" ht="12.75">
      <c r="A38" s="268">
        <v>3606367</v>
      </c>
      <c r="B38" s="269" t="s">
        <v>910</v>
      </c>
      <c r="C38" s="269" t="s">
        <v>125</v>
      </c>
      <c r="D38" s="269">
        <v>3604</v>
      </c>
      <c r="E38" s="269" t="s">
        <v>115</v>
      </c>
      <c r="F38"/>
    </row>
    <row r="39" spans="1:6" ht="12.75">
      <c r="A39" s="268">
        <v>3600562</v>
      </c>
      <c r="B39" s="269" t="s">
        <v>346</v>
      </c>
      <c r="C39" s="269" t="s">
        <v>347</v>
      </c>
      <c r="D39" s="269">
        <v>3604</v>
      </c>
      <c r="E39" s="269" t="s">
        <v>115</v>
      </c>
      <c r="F39"/>
    </row>
    <row r="40" spans="1:6" ht="12.75">
      <c r="A40" s="268">
        <v>3602398</v>
      </c>
      <c r="B40" s="269" t="s">
        <v>376</v>
      </c>
      <c r="C40" s="269" t="s">
        <v>377</v>
      </c>
      <c r="D40" s="269">
        <v>3604</v>
      </c>
      <c r="E40" s="269" t="s">
        <v>117</v>
      </c>
      <c r="F40"/>
    </row>
    <row r="41" spans="1:6" ht="12.75">
      <c r="A41" s="268">
        <v>2800380</v>
      </c>
      <c r="B41" s="269" t="s">
        <v>376</v>
      </c>
      <c r="C41" s="269" t="s">
        <v>258</v>
      </c>
      <c r="D41" s="269">
        <v>3604</v>
      </c>
      <c r="E41" s="269" t="s">
        <v>115</v>
      </c>
      <c r="F41"/>
    </row>
    <row r="42" spans="1:6" ht="12.75">
      <c r="A42" s="268">
        <v>3606081</v>
      </c>
      <c r="B42" s="269" t="s">
        <v>390</v>
      </c>
      <c r="C42" s="269" t="s">
        <v>160</v>
      </c>
      <c r="D42" s="269">
        <v>3604</v>
      </c>
      <c r="E42" s="269" t="s">
        <v>115</v>
      </c>
      <c r="F42"/>
    </row>
    <row r="43" spans="1:6" ht="12.75">
      <c r="A43" s="268">
        <v>3606087</v>
      </c>
      <c r="B43" s="269" t="s">
        <v>392</v>
      </c>
      <c r="C43" s="269" t="s">
        <v>125</v>
      </c>
      <c r="D43" s="269">
        <v>3604</v>
      </c>
      <c r="E43" s="269" t="s">
        <v>115</v>
      </c>
      <c r="F43"/>
    </row>
    <row r="44" spans="1:6" ht="12.75">
      <c r="A44" s="268">
        <v>9302151</v>
      </c>
      <c r="B44" s="269" t="s">
        <v>396</v>
      </c>
      <c r="C44" s="269" t="s">
        <v>143</v>
      </c>
      <c r="D44" s="269">
        <v>3604</v>
      </c>
      <c r="E44" s="269" t="s">
        <v>115</v>
      </c>
      <c r="F44"/>
    </row>
    <row r="45" spans="1:6" ht="12.75">
      <c r="A45" s="268">
        <v>3600017</v>
      </c>
      <c r="B45" s="269" t="s">
        <v>927</v>
      </c>
      <c r="C45" s="269" t="s">
        <v>289</v>
      </c>
      <c r="D45" s="269">
        <v>3604</v>
      </c>
      <c r="E45" s="269" t="s">
        <v>115</v>
      </c>
      <c r="F45"/>
    </row>
    <row r="46" spans="1:6" ht="12.75">
      <c r="A46" s="268">
        <v>3605698</v>
      </c>
      <c r="B46" s="269" t="s">
        <v>413</v>
      </c>
      <c r="C46" s="269" t="s">
        <v>414</v>
      </c>
      <c r="D46" s="269">
        <v>3604</v>
      </c>
      <c r="E46" s="269" t="s">
        <v>117</v>
      </c>
      <c r="F46"/>
    </row>
    <row r="47" spans="1:6" ht="12.75">
      <c r="A47" s="268">
        <v>3606096</v>
      </c>
      <c r="B47" s="269" t="s">
        <v>417</v>
      </c>
      <c r="C47" s="269" t="s">
        <v>418</v>
      </c>
      <c r="D47" s="269">
        <v>3604</v>
      </c>
      <c r="E47" s="269" t="s">
        <v>115</v>
      </c>
      <c r="F47"/>
    </row>
    <row r="48" spans="1:6" ht="12.75">
      <c r="A48" s="268">
        <v>3603372</v>
      </c>
      <c r="B48" s="269" t="s">
        <v>444</v>
      </c>
      <c r="C48" s="269" t="s">
        <v>1040</v>
      </c>
      <c r="D48" s="269">
        <v>3604</v>
      </c>
      <c r="E48" s="269" t="s">
        <v>117</v>
      </c>
      <c r="F48"/>
    </row>
    <row r="49" spans="1:6" ht="12.75">
      <c r="A49" s="268">
        <v>3604766</v>
      </c>
      <c r="B49" s="269" t="s">
        <v>444</v>
      </c>
      <c r="C49" s="269" t="s">
        <v>146</v>
      </c>
      <c r="D49" s="269">
        <v>3604</v>
      </c>
      <c r="E49" s="269" t="s">
        <v>115</v>
      </c>
      <c r="F49"/>
    </row>
    <row r="50" spans="1:6" ht="12.75">
      <c r="A50" s="268">
        <v>7520434</v>
      </c>
      <c r="B50" s="269" t="s">
        <v>939</v>
      </c>
      <c r="C50" s="269" t="s">
        <v>765</v>
      </c>
      <c r="D50" s="269">
        <v>3604</v>
      </c>
      <c r="E50" s="269" t="s">
        <v>115</v>
      </c>
      <c r="F50"/>
    </row>
    <row r="51" spans="1:6" ht="12.75">
      <c r="A51" s="268">
        <v>3606284</v>
      </c>
      <c r="B51" s="269" t="s">
        <v>940</v>
      </c>
      <c r="C51" s="269" t="s">
        <v>218</v>
      </c>
      <c r="D51" s="269">
        <v>3604</v>
      </c>
      <c r="E51" s="269" t="s">
        <v>115</v>
      </c>
      <c r="F51"/>
    </row>
    <row r="52" spans="1:6" ht="12.75">
      <c r="A52" s="268">
        <v>3606136</v>
      </c>
      <c r="B52" s="269" t="s">
        <v>465</v>
      </c>
      <c r="C52" s="269" t="s">
        <v>264</v>
      </c>
      <c r="D52" s="269">
        <v>3604</v>
      </c>
      <c r="E52" s="269" t="s">
        <v>115</v>
      </c>
      <c r="F52"/>
    </row>
    <row r="53" spans="1:6" ht="12.75">
      <c r="A53" s="268">
        <v>3603347</v>
      </c>
      <c r="B53" s="269" t="s">
        <v>466</v>
      </c>
      <c r="C53" s="269" t="s">
        <v>121</v>
      </c>
      <c r="D53" s="269">
        <v>3604</v>
      </c>
      <c r="E53" s="269" t="s">
        <v>115</v>
      </c>
      <c r="F53"/>
    </row>
    <row r="54" spans="1:6" ht="12.75">
      <c r="A54" s="268">
        <v>3600033</v>
      </c>
      <c r="B54" s="269" t="s">
        <v>466</v>
      </c>
      <c r="C54" s="269" t="s">
        <v>266</v>
      </c>
      <c r="D54" s="269">
        <v>3604</v>
      </c>
      <c r="E54" s="269" t="s">
        <v>115</v>
      </c>
      <c r="F54"/>
    </row>
    <row r="55" spans="1:6" ht="12.75">
      <c r="A55" s="268">
        <v>3601874</v>
      </c>
      <c r="B55" s="269" t="s">
        <v>467</v>
      </c>
      <c r="C55" s="269" t="s">
        <v>295</v>
      </c>
      <c r="D55" s="269">
        <v>3604</v>
      </c>
      <c r="E55" s="269" t="s">
        <v>115</v>
      </c>
      <c r="F55"/>
    </row>
    <row r="56" spans="1:6" ht="12.75">
      <c r="A56" s="268">
        <v>3606327</v>
      </c>
      <c r="B56" s="269" t="s">
        <v>467</v>
      </c>
      <c r="C56" s="269" t="s">
        <v>1041</v>
      </c>
      <c r="D56" s="269">
        <v>3604</v>
      </c>
      <c r="E56" s="269" t="s">
        <v>117</v>
      </c>
      <c r="F56"/>
    </row>
    <row r="57" spans="1:6" ht="12.75">
      <c r="A57" s="268">
        <v>3606334</v>
      </c>
      <c r="B57" s="269" t="s">
        <v>947</v>
      </c>
      <c r="C57" s="269" t="s">
        <v>163</v>
      </c>
      <c r="D57" s="269">
        <v>3604</v>
      </c>
      <c r="E57" s="269" t="s">
        <v>117</v>
      </c>
      <c r="F57"/>
    </row>
    <row r="58" spans="1:6" ht="12.75">
      <c r="A58" s="268">
        <v>3605017</v>
      </c>
      <c r="B58" s="269" t="s">
        <v>478</v>
      </c>
      <c r="C58" s="269" t="s">
        <v>127</v>
      </c>
      <c r="D58" s="269">
        <v>3604</v>
      </c>
      <c r="E58" s="269" t="s">
        <v>115</v>
      </c>
      <c r="F58"/>
    </row>
    <row r="59" spans="1:6" ht="12.75">
      <c r="A59" s="268">
        <v>3606260</v>
      </c>
      <c r="B59" s="269" t="s">
        <v>955</v>
      </c>
      <c r="C59" s="269" t="s">
        <v>131</v>
      </c>
      <c r="D59" s="269">
        <v>3604</v>
      </c>
      <c r="E59" s="269" t="s">
        <v>115</v>
      </c>
      <c r="F59"/>
    </row>
    <row r="60" spans="1:6" ht="12.75">
      <c r="A60" s="268">
        <v>3600013</v>
      </c>
      <c r="B60" s="269" t="s">
        <v>489</v>
      </c>
      <c r="C60" s="269" t="s">
        <v>490</v>
      </c>
      <c r="D60" s="269">
        <v>3604</v>
      </c>
      <c r="E60" s="269" t="s">
        <v>115</v>
      </c>
      <c r="F60"/>
    </row>
    <row r="61" spans="1:6" ht="12.75">
      <c r="A61" s="268">
        <v>3603423</v>
      </c>
      <c r="B61" s="269" t="s">
        <v>501</v>
      </c>
      <c r="C61" s="269" t="s">
        <v>1046</v>
      </c>
      <c r="D61" s="269">
        <v>3604</v>
      </c>
      <c r="E61" s="269" t="s">
        <v>115</v>
      </c>
      <c r="F61"/>
    </row>
    <row r="62" spans="1:6" ht="12.75">
      <c r="A62" s="268">
        <v>7118726</v>
      </c>
      <c r="B62" s="269" t="s">
        <v>962</v>
      </c>
      <c r="C62" s="269" t="s">
        <v>114</v>
      </c>
      <c r="D62" s="269">
        <v>3604</v>
      </c>
      <c r="E62" s="269" t="s">
        <v>115</v>
      </c>
      <c r="F62"/>
    </row>
    <row r="63" spans="1:6" ht="12.75">
      <c r="A63" s="268">
        <v>9212181</v>
      </c>
      <c r="B63" s="269" t="s">
        <v>824</v>
      </c>
      <c r="C63" s="269" t="s">
        <v>119</v>
      </c>
      <c r="D63" s="269">
        <v>3604</v>
      </c>
      <c r="E63" s="269" t="s">
        <v>115</v>
      </c>
      <c r="F63"/>
    </row>
    <row r="64" spans="1:6" ht="12.75">
      <c r="A64" s="268">
        <v>3605567</v>
      </c>
      <c r="B64" s="269" t="s">
        <v>824</v>
      </c>
      <c r="C64" s="269" t="s">
        <v>163</v>
      </c>
      <c r="D64" s="269">
        <v>3604</v>
      </c>
      <c r="E64" s="269" t="s">
        <v>117</v>
      </c>
      <c r="F64"/>
    </row>
    <row r="65" spans="1:6" ht="12.75">
      <c r="A65" s="268">
        <v>3602400</v>
      </c>
      <c r="B65" s="269" t="s">
        <v>552</v>
      </c>
      <c r="C65" s="269" t="s">
        <v>221</v>
      </c>
      <c r="D65" s="269">
        <v>3604</v>
      </c>
      <c r="E65" s="269" t="s">
        <v>115</v>
      </c>
      <c r="F65"/>
    </row>
    <row r="66" spans="1:6" ht="12.75">
      <c r="A66" s="268">
        <v>3605877</v>
      </c>
      <c r="B66" s="269" t="s">
        <v>571</v>
      </c>
      <c r="C66" s="269" t="s">
        <v>119</v>
      </c>
      <c r="D66" s="269">
        <v>3604</v>
      </c>
      <c r="E66" s="269" t="s">
        <v>115</v>
      </c>
      <c r="F66"/>
    </row>
    <row r="67" spans="1:6" ht="12.75">
      <c r="A67" s="268">
        <v>9504989</v>
      </c>
      <c r="B67" s="269" t="s">
        <v>580</v>
      </c>
      <c r="C67" s="269" t="s">
        <v>266</v>
      </c>
      <c r="D67" s="269">
        <v>3604</v>
      </c>
      <c r="E67" s="269" t="s">
        <v>115</v>
      </c>
      <c r="F67"/>
    </row>
    <row r="68" spans="1:6" ht="12.75">
      <c r="A68" s="268">
        <v>3600022</v>
      </c>
      <c r="B68" s="269" t="s">
        <v>980</v>
      </c>
      <c r="C68" s="269" t="s">
        <v>1053</v>
      </c>
      <c r="D68" s="269">
        <v>3604</v>
      </c>
      <c r="E68" s="269" t="s">
        <v>115</v>
      </c>
      <c r="F68"/>
    </row>
    <row r="69" spans="1:6" ht="12.75">
      <c r="A69" s="268">
        <v>3606396</v>
      </c>
      <c r="B69" s="269" t="s">
        <v>986</v>
      </c>
      <c r="C69" s="269" t="s">
        <v>1027</v>
      </c>
      <c r="D69" s="269">
        <v>3604</v>
      </c>
      <c r="E69" s="269" t="s">
        <v>117</v>
      </c>
      <c r="F69"/>
    </row>
    <row r="70" spans="1:6" ht="12.75">
      <c r="A70" s="268">
        <v>3606039</v>
      </c>
      <c r="B70" s="269" t="s">
        <v>625</v>
      </c>
      <c r="C70" s="269" t="s">
        <v>626</v>
      </c>
      <c r="D70" s="269">
        <v>3604</v>
      </c>
      <c r="E70" s="269" t="s">
        <v>115</v>
      </c>
      <c r="F70"/>
    </row>
    <row r="71" spans="1:6" ht="12.75">
      <c r="A71" s="268">
        <v>3606464</v>
      </c>
      <c r="B71" s="269" t="s">
        <v>1152</v>
      </c>
      <c r="C71" s="269" t="s">
        <v>1153</v>
      </c>
      <c r="D71" s="269">
        <v>3604</v>
      </c>
      <c r="E71" s="269" t="s">
        <v>117</v>
      </c>
      <c r="F71"/>
    </row>
    <row r="72" spans="1:6" ht="12.75">
      <c r="A72" s="268">
        <v>3606458</v>
      </c>
      <c r="B72" s="269" t="s">
        <v>1157</v>
      </c>
      <c r="C72" s="269" t="s">
        <v>137</v>
      </c>
      <c r="D72" s="269">
        <v>3604</v>
      </c>
      <c r="E72" s="269" t="s">
        <v>115</v>
      </c>
      <c r="F72"/>
    </row>
    <row r="73" spans="1:6" ht="12.75">
      <c r="A73" s="268">
        <v>2352339</v>
      </c>
      <c r="B73" s="269" t="b">
        <v>0</v>
      </c>
      <c r="C73" s="269" t="s">
        <v>423</v>
      </c>
      <c r="D73" s="269">
        <v>3604</v>
      </c>
      <c r="E73" s="269" t="s">
        <v>115</v>
      </c>
      <c r="F73"/>
    </row>
    <row r="74" spans="1:6" ht="12.75">
      <c r="A74" s="268">
        <v>3605157</v>
      </c>
      <c r="B74" s="269" t="s">
        <v>124</v>
      </c>
      <c r="C74" s="269" t="s">
        <v>125</v>
      </c>
      <c r="D74" s="269">
        <v>3606</v>
      </c>
      <c r="E74" s="269" t="s">
        <v>115</v>
      </c>
      <c r="F74"/>
    </row>
    <row r="75" spans="1:6" ht="12.75">
      <c r="A75" s="268">
        <v>3604888</v>
      </c>
      <c r="B75" s="269" t="s">
        <v>157</v>
      </c>
      <c r="C75" s="269" t="s">
        <v>158</v>
      </c>
      <c r="D75" s="269">
        <v>3606</v>
      </c>
      <c r="E75" s="269" t="s">
        <v>115</v>
      </c>
      <c r="F75"/>
    </row>
    <row r="76" spans="1:6" ht="12.75">
      <c r="A76" s="268">
        <v>3606443</v>
      </c>
      <c r="B76" s="269" t="s">
        <v>880</v>
      </c>
      <c r="C76" s="269" t="s">
        <v>738</v>
      </c>
      <c r="D76" s="269">
        <v>3606</v>
      </c>
      <c r="E76" s="269" t="s">
        <v>117</v>
      </c>
      <c r="F76"/>
    </row>
    <row r="77" spans="1:6" ht="12.75">
      <c r="A77" s="268">
        <v>3604563</v>
      </c>
      <c r="B77" s="269" t="s">
        <v>204</v>
      </c>
      <c r="C77" s="269" t="s">
        <v>233</v>
      </c>
      <c r="D77" s="269">
        <v>3606</v>
      </c>
      <c r="E77" s="269" t="s">
        <v>115</v>
      </c>
      <c r="F77"/>
    </row>
    <row r="78" spans="1:6" ht="12.75">
      <c r="A78" s="268">
        <v>3600528</v>
      </c>
      <c r="B78" s="269" t="s">
        <v>204</v>
      </c>
      <c r="C78" s="269" t="s">
        <v>205</v>
      </c>
      <c r="D78" s="269">
        <v>3606</v>
      </c>
      <c r="E78" s="269" t="s">
        <v>115</v>
      </c>
      <c r="F78"/>
    </row>
    <row r="79" spans="1:6" ht="12.75">
      <c r="A79" s="268">
        <v>3604562</v>
      </c>
      <c r="B79" s="269" t="s">
        <v>204</v>
      </c>
      <c r="C79" s="269" t="s">
        <v>206</v>
      </c>
      <c r="D79" s="269">
        <v>3606</v>
      </c>
      <c r="E79" s="269" t="s">
        <v>117</v>
      </c>
      <c r="F79"/>
    </row>
    <row r="80" spans="1:6" ht="12.75">
      <c r="A80" s="268">
        <v>3600515</v>
      </c>
      <c r="B80" s="269" t="s">
        <v>204</v>
      </c>
      <c r="C80" s="269" t="s">
        <v>207</v>
      </c>
      <c r="D80" s="269">
        <v>3606</v>
      </c>
      <c r="E80" s="269" t="s">
        <v>117</v>
      </c>
      <c r="F80"/>
    </row>
    <row r="81" spans="1:6" ht="12.75">
      <c r="A81" s="268">
        <v>3600512</v>
      </c>
      <c r="B81" s="269" t="s">
        <v>204</v>
      </c>
      <c r="C81" s="269" t="s">
        <v>317</v>
      </c>
      <c r="D81" s="269">
        <v>3606</v>
      </c>
      <c r="E81" s="269" t="s">
        <v>115</v>
      </c>
      <c r="F81"/>
    </row>
    <row r="82" spans="1:6" ht="12.75">
      <c r="A82" s="268">
        <v>3600513</v>
      </c>
      <c r="B82" s="269" t="s">
        <v>204</v>
      </c>
      <c r="C82" s="269" t="s">
        <v>208</v>
      </c>
      <c r="D82" s="269">
        <v>3606</v>
      </c>
      <c r="E82" s="269" t="s">
        <v>115</v>
      </c>
      <c r="F82"/>
    </row>
    <row r="83" spans="1:6" ht="12.75">
      <c r="A83" s="268">
        <v>3603185</v>
      </c>
      <c r="B83" s="269" t="s">
        <v>204</v>
      </c>
      <c r="C83" s="269" t="s">
        <v>618</v>
      </c>
      <c r="D83" s="269">
        <v>3606</v>
      </c>
      <c r="E83" s="269" t="s">
        <v>115</v>
      </c>
      <c r="F83"/>
    </row>
    <row r="84" spans="1:6" ht="12.75">
      <c r="A84" s="268">
        <v>3604565</v>
      </c>
      <c r="B84" s="269" t="s">
        <v>204</v>
      </c>
      <c r="C84" s="269" t="s">
        <v>209</v>
      </c>
      <c r="D84" s="269">
        <v>3606</v>
      </c>
      <c r="E84" s="269" t="s">
        <v>115</v>
      </c>
      <c r="F84"/>
    </row>
    <row r="85" spans="1:6" ht="12.75">
      <c r="A85" s="268">
        <v>3606350</v>
      </c>
      <c r="B85" s="269" t="s">
        <v>1109</v>
      </c>
      <c r="C85" s="269" t="s">
        <v>1110</v>
      </c>
      <c r="D85" s="269">
        <v>3606</v>
      </c>
      <c r="E85" s="269" t="s">
        <v>115</v>
      </c>
      <c r="F85"/>
    </row>
    <row r="86" spans="1:6" ht="12.75">
      <c r="A86" s="268">
        <v>3603682</v>
      </c>
      <c r="B86" s="269" t="s">
        <v>270</v>
      </c>
      <c r="C86" s="269" t="s">
        <v>146</v>
      </c>
      <c r="D86" s="269">
        <v>3606</v>
      </c>
      <c r="E86" s="269" t="s">
        <v>115</v>
      </c>
      <c r="F86"/>
    </row>
    <row r="87" spans="1:6" ht="12.75">
      <c r="A87" s="268">
        <v>3600522</v>
      </c>
      <c r="B87" s="269" t="s">
        <v>288</v>
      </c>
      <c r="C87" s="269" t="s">
        <v>289</v>
      </c>
      <c r="D87" s="269">
        <v>3606</v>
      </c>
      <c r="E87" s="269" t="s">
        <v>115</v>
      </c>
      <c r="F87"/>
    </row>
    <row r="88" spans="1:6" ht="12.75">
      <c r="A88" s="268">
        <v>3600516</v>
      </c>
      <c r="B88" s="269" t="s">
        <v>384</v>
      </c>
      <c r="C88" s="269" t="s">
        <v>149</v>
      </c>
      <c r="D88" s="269">
        <v>3606</v>
      </c>
      <c r="E88" s="269" t="s">
        <v>115</v>
      </c>
      <c r="F88"/>
    </row>
    <row r="89" spans="1:6" ht="12.75">
      <c r="A89" s="268">
        <v>3605401</v>
      </c>
      <c r="B89" s="269" t="s">
        <v>754</v>
      </c>
      <c r="C89" s="269" t="s">
        <v>755</v>
      </c>
      <c r="D89" s="269">
        <v>3606</v>
      </c>
      <c r="E89" s="269" t="s">
        <v>115</v>
      </c>
      <c r="F89"/>
    </row>
    <row r="90" spans="1:6" ht="12.75">
      <c r="A90" s="268">
        <v>3606456</v>
      </c>
      <c r="B90" s="269" t="s">
        <v>1126</v>
      </c>
      <c r="C90" s="269" t="s">
        <v>1127</v>
      </c>
      <c r="D90" s="269">
        <v>3606</v>
      </c>
      <c r="E90" s="269" t="s">
        <v>115</v>
      </c>
      <c r="F90"/>
    </row>
    <row r="91" spans="1:6" ht="12.75">
      <c r="A91" s="268">
        <v>3604697</v>
      </c>
      <c r="B91" s="269" t="s">
        <v>432</v>
      </c>
      <c r="C91" s="269" t="s">
        <v>171</v>
      </c>
      <c r="D91" s="269">
        <v>3606</v>
      </c>
      <c r="E91" s="269" t="s">
        <v>115</v>
      </c>
      <c r="F91"/>
    </row>
    <row r="92" spans="1:6" ht="12.75">
      <c r="A92" s="268">
        <v>3604683</v>
      </c>
      <c r="B92" s="269" t="s">
        <v>457</v>
      </c>
      <c r="C92" s="269" t="s">
        <v>149</v>
      </c>
      <c r="D92" s="269">
        <v>3606</v>
      </c>
      <c r="E92" s="269" t="s">
        <v>115</v>
      </c>
      <c r="F92"/>
    </row>
    <row r="93" spans="1:6" ht="12.75">
      <c r="A93" s="268">
        <v>3605261</v>
      </c>
      <c r="B93" s="269" t="s">
        <v>1133</v>
      </c>
      <c r="C93" s="269" t="s">
        <v>272</v>
      </c>
      <c r="D93" s="269">
        <v>3606</v>
      </c>
      <c r="E93" s="269" t="s">
        <v>115</v>
      </c>
      <c r="F93"/>
    </row>
    <row r="94" spans="1:6" ht="12.75">
      <c r="A94" s="268">
        <v>3605064</v>
      </c>
      <c r="B94" s="269" t="s">
        <v>952</v>
      </c>
      <c r="C94" s="269" t="s">
        <v>826</v>
      </c>
      <c r="D94" s="269">
        <v>3606</v>
      </c>
      <c r="E94" s="269" t="s">
        <v>115</v>
      </c>
      <c r="F94"/>
    </row>
    <row r="95" spans="1:6" ht="12.75">
      <c r="A95" s="268">
        <v>3606279</v>
      </c>
      <c r="B95" s="269" t="s">
        <v>504</v>
      </c>
      <c r="C95" s="269" t="s">
        <v>249</v>
      </c>
      <c r="D95" s="269">
        <v>3606</v>
      </c>
      <c r="E95" s="269" t="s">
        <v>115</v>
      </c>
      <c r="F95"/>
    </row>
    <row r="96" spans="1:6" ht="12.75">
      <c r="A96" s="268">
        <v>9505548</v>
      </c>
      <c r="B96" s="269" t="s">
        <v>511</v>
      </c>
      <c r="C96" s="269" t="s">
        <v>195</v>
      </c>
      <c r="D96" s="269">
        <v>3606</v>
      </c>
      <c r="E96" s="269" t="s">
        <v>115</v>
      </c>
      <c r="F96"/>
    </row>
    <row r="97" spans="1:6" ht="12.75">
      <c r="A97" s="268">
        <v>3605987</v>
      </c>
      <c r="B97" s="269" t="s">
        <v>525</v>
      </c>
      <c r="C97" s="269" t="s">
        <v>164</v>
      </c>
      <c r="D97" s="269">
        <v>3606</v>
      </c>
      <c r="E97" s="269" t="s">
        <v>117</v>
      </c>
      <c r="F97"/>
    </row>
    <row r="98" spans="1:6" ht="12.75">
      <c r="A98" s="268">
        <v>3606085</v>
      </c>
      <c r="B98" s="269" t="s">
        <v>533</v>
      </c>
      <c r="C98" s="269" t="s">
        <v>187</v>
      </c>
      <c r="D98" s="269">
        <v>3606</v>
      </c>
      <c r="E98" s="269" t="s">
        <v>115</v>
      </c>
      <c r="F98"/>
    </row>
    <row r="99" spans="1:6" ht="12.75">
      <c r="A99" s="268">
        <v>3603279</v>
      </c>
      <c r="B99" s="269" t="s">
        <v>533</v>
      </c>
      <c r="C99" s="269" t="s">
        <v>131</v>
      </c>
      <c r="D99" s="269">
        <v>3606</v>
      </c>
      <c r="E99" s="269" t="s">
        <v>115</v>
      </c>
      <c r="F99"/>
    </row>
    <row r="100" spans="1:6" ht="12.75">
      <c r="A100" s="268">
        <v>3606098</v>
      </c>
      <c r="B100" s="269" t="s">
        <v>536</v>
      </c>
      <c r="C100" s="269" t="s">
        <v>178</v>
      </c>
      <c r="D100" s="269">
        <v>3606</v>
      </c>
      <c r="E100" s="269" t="s">
        <v>115</v>
      </c>
      <c r="F100"/>
    </row>
    <row r="101" spans="1:6" ht="12.75">
      <c r="A101" s="268">
        <v>3600520</v>
      </c>
      <c r="B101" s="269" t="s">
        <v>539</v>
      </c>
      <c r="C101" s="269" t="s">
        <v>266</v>
      </c>
      <c r="D101" s="269">
        <v>3606</v>
      </c>
      <c r="E101" s="269" t="s">
        <v>115</v>
      </c>
      <c r="F101"/>
    </row>
    <row r="102" spans="1:6" ht="12.75">
      <c r="A102" s="268">
        <v>3600846</v>
      </c>
      <c r="B102" s="269" t="s">
        <v>1141</v>
      </c>
      <c r="C102" s="269" t="s">
        <v>1142</v>
      </c>
      <c r="D102" s="269">
        <v>3606</v>
      </c>
      <c r="E102" s="269" t="s">
        <v>117</v>
      </c>
      <c r="F102"/>
    </row>
    <row r="103" spans="1:6" ht="12.75">
      <c r="A103" s="268">
        <v>3605389</v>
      </c>
      <c r="B103" s="269" t="s">
        <v>547</v>
      </c>
      <c r="C103" s="269" t="s">
        <v>549</v>
      </c>
      <c r="D103" s="269">
        <v>3606</v>
      </c>
      <c r="E103" s="269" t="s">
        <v>117</v>
      </c>
      <c r="F103"/>
    </row>
    <row r="104" spans="1:6" ht="12.75">
      <c r="A104" s="268">
        <v>3606055</v>
      </c>
      <c r="B104" s="269" t="s">
        <v>547</v>
      </c>
      <c r="C104" s="269" t="s">
        <v>324</v>
      </c>
      <c r="D104" s="269">
        <v>3606</v>
      </c>
      <c r="E104" s="269" t="s">
        <v>115</v>
      </c>
      <c r="F104"/>
    </row>
    <row r="105" spans="1:6" ht="12.75">
      <c r="A105" s="268">
        <v>3605122</v>
      </c>
      <c r="B105" s="269" t="s">
        <v>547</v>
      </c>
      <c r="C105" s="269" t="s">
        <v>152</v>
      </c>
      <c r="D105" s="269">
        <v>3606</v>
      </c>
      <c r="E105" s="269" t="s">
        <v>115</v>
      </c>
      <c r="F105"/>
    </row>
    <row r="106" spans="1:6" ht="12.75">
      <c r="A106" s="268">
        <v>3606457</v>
      </c>
      <c r="B106" s="269" t="s">
        <v>1143</v>
      </c>
      <c r="C106" s="269" t="s">
        <v>400</v>
      </c>
      <c r="D106" s="269">
        <v>3606</v>
      </c>
      <c r="E106" s="269" t="s">
        <v>115</v>
      </c>
      <c r="F106"/>
    </row>
    <row r="107" spans="1:6" ht="12.75">
      <c r="A107" s="268">
        <v>3603153</v>
      </c>
      <c r="B107" s="269" t="s">
        <v>579</v>
      </c>
      <c r="C107" s="269" t="s">
        <v>143</v>
      </c>
      <c r="D107" s="269">
        <v>3606</v>
      </c>
      <c r="E107" s="269" t="s">
        <v>115</v>
      </c>
      <c r="F107"/>
    </row>
    <row r="108" spans="1:6" ht="12.75">
      <c r="A108" s="268">
        <v>3603861</v>
      </c>
      <c r="B108" s="269" t="s">
        <v>581</v>
      </c>
      <c r="C108" s="269" t="s">
        <v>582</v>
      </c>
      <c r="D108" s="269">
        <v>3606</v>
      </c>
      <c r="E108" s="269" t="s">
        <v>115</v>
      </c>
      <c r="F108"/>
    </row>
    <row r="109" spans="1:6" ht="12.75">
      <c r="A109" s="268">
        <v>3600521</v>
      </c>
      <c r="B109" s="269" t="s">
        <v>594</v>
      </c>
      <c r="C109" s="269" t="s">
        <v>163</v>
      </c>
      <c r="D109" s="269">
        <v>3606</v>
      </c>
      <c r="E109" s="269" t="s">
        <v>115</v>
      </c>
      <c r="F109"/>
    </row>
    <row r="110" spans="1:6" ht="12.75">
      <c r="A110" s="268">
        <v>3606252</v>
      </c>
      <c r="B110" s="269" t="s">
        <v>839</v>
      </c>
      <c r="C110" s="269" t="s">
        <v>840</v>
      </c>
      <c r="D110" s="269">
        <v>3606</v>
      </c>
      <c r="E110" s="269" t="s">
        <v>115</v>
      </c>
      <c r="F110"/>
    </row>
    <row r="111" spans="1:6" ht="12.75">
      <c r="A111" s="268">
        <v>3605804</v>
      </c>
      <c r="B111" s="269" t="s">
        <v>846</v>
      </c>
      <c r="C111" s="269" t="s">
        <v>795</v>
      </c>
      <c r="D111" s="269">
        <v>3606</v>
      </c>
      <c r="E111" s="269" t="s">
        <v>117</v>
      </c>
      <c r="F111"/>
    </row>
    <row r="112" spans="1:6" ht="12.75">
      <c r="A112" s="268">
        <v>3605124</v>
      </c>
      <c r="B112" s="269" t="s">
        <v>846</v>
      </c>
      <c r="C112" s="269" t="s">
        <v>633</v>
      </c>
      <c r="D112" s="269">
        <v>3606</v>
      </c>
      <c r="E112" s="269" t="s">
        <v>115</v>
      </c>
      <c r="F112"/>
    </row>
    <row r="113" spans="1:6" ht="12.75">
      <c r="A113" s="268">
        <v>3606324</v>
      </c>
      <c r="B113" s="269" t="s">
        <v>846</v>
      </c>
      <c r="C113" s="269" t="s">
        <v>262</v>
      </c>
      <c r="D113" s="269">
        <v>3606</v>
      </c>
      <c r="E113" s="269" t="s">
        <v>117</v>
      </c>
      <c r="F113"/>
    </row>
    <row r="114" spans="1:6" ht="12.75">
      <c r="A114" s="268">
        <v>3606057</v>
      </c>
      <c r="B114" s="269" t="s">
        <v>646</v>
      </c>
      <c r="C114" s="269" t="s">
        <v>247</v>
      </c>
      <c r="D114" s="269">
        <v>3606</v>
      </c>
      <c r="E114" s="269" t="s">
        <v>117</v>
      </c>
      <c r="F114"/>
    </row>
    <row r="115" spans="1:6" ht="12.75">
      <c r="A115" s="268">
        <v>3605865</v>
      </c>
      <c r="B115" s="269" t="s">
        <v>1154</v>
      </c>
      <c r="C115" s="269" t="s">
        <v>284</v>
      </c>
      <c r="D115" s="269">
        <v>3606</v>
      </c>
      <c r="E115" s="269" t="s">
        <v>115</v>
      </c>
      <c r="F115"/>
    </row>
    <row r="116" spans="1:6" ht="12.75">
      <c r="A116" s="268">
        <v>3604986</v>
      </c>
      <c r="B116" s="269" t="s">
        <v>659</v>
      </c>
      <c r="C116" s="269" t="s">
        <v>129</v>
      </c>
      <c r="D116" s="269">
        <v>3606</v>
      </c>
      <c r="E116" s="269" t="s">
        <v>115</v>
      </c>
      <c r="F116"/>
    </row>
    <row r="117" spans="1:6" ht="12.75">
      <c r="A117" s="268">
        <v>3603205</v>
      </c>
      <c r="B117" s="269" t="s">
        <v>661</v>
      </c>
      <c r="C117" s="269" t="s">
        <v>618</v>
      </c>
      <c r="D117" s="269">
        <v>3606</v>
      </c>
      <c r="E117" s="269" t="s">
        <v>115</v>
      </c>
      <c r="F117"/>
    </row>
    <row r="118" spans="1:6" ht="12.75">
      <c r="A118" s="268">
        <v>3606444</v>
      </c>
      <c r="B118" s="269" t="s">
        <v>1006</v>
      </c>
      <c r="C118" s="269" t="s">
        <v>795</v>
      </c>
      <c r="D118" s="269">
        <v>3606</v>
      </c>
      <c r="E118" s="269" t="s">
        <v>117</v>
      </c>
      <c r="F118"/>
    </row>
    <row r="119" spans="1:6" ht="12.75">
      <c r="A119" s="268">
        <v>3604611</v>
      </c>
      <c r="B119" s="269" t="s">
        <v>678</v>
      </c>
      <c r="C119" s="269" t="s">
        <v>679</v>
      </c>
      <c r="D119" s="269">
        <v>3606</v>
      </c>
      <c r="E119" s="269" t="s">
        <v>115</v>
      </c>
      <c r="F119"/>
    </row>
    <row r="120" spans="1:6" ht="12.75">
      <c r="A120" s="268">
        <v>3606193</v>
      </c>
      <c r="B120" s="269" t="s">
        <v>130</v>
      </c>
      <c r="C120" s="269" t="s">
        <v>131</v>
      </c>
      <c r="D120" s="269">
        <v>3610</v>
      </c>
      <c r="E120" s="269" t="s">
        <v>115</v>
      </c>
      <c r="F120"/>
    </row>
    <row r="121" spans="1:6" ht="12.75">
      <c r="A121" s="268">
        <v>3606385</v>
      </c>
      <c r="B121" s="269" t="s">
        <v>874</v>
      </c>
      <c r="C121" s="269" t="s">
        <v>1018</v>
      </c>
      <c r="D121" s="269">
        <v>3610</v>
      </c>
      <c r="E121" s="269" t="s">
        <v>115</v>
      </c>
      <c r="F121"/>
    </row>
    <row r="122" spans="1:6" ht="12.75">
      <c r="A122" s="268">
        <v>3605431</v>
      </c>
      <c r="B122" s="269" t="s">
        <v>874</v>
      </c>
      <c r="C122" s="269" t="s">
        <v>194</v>
      </c>
      <c r="D122" s="269">
        <v>3610</v>
      </c>
      <c r="E122" s="269" t="s">
        <v>115</v>
      </c>
      <c r="F122"/>
    </row>
    <row r="123" spans="1:6" ht="12.75">
      <c r="A123" s="268">
        <v>3606433</v>
      </c>
      <c r="B123" s="269" t="s">
        <v>876</v>
      </c>
      <c r="C123" s="269" t="s">
        <v>367</v>
      </c>
      <c r="D123" s="269">
        <v>3610</v>
      </c>
      <c r="E123" s="269" t="s">
        <v>115</v>
      </c>
      <c r="F123"/>
    </row>
    <row r="124" spans="1:6" ht="12.75">
      <c r="A124" s="268">
        <v>3605796</v>
      </c>
      <c r="B124" s="269" t="s">
        <v>257</v>
      </c>
      <c r="C124" s="269" t="s">
        <v>178</v>
      </c>
      <c r="D124" s="269">
        <v>3610</v>
      </c>
      <c r="E124" s="269" t="s">
        <v>115</v>
      </c>
      <c r="F124"/>
    </row>
    <row r="125" spans="1:6" ht="12.75">
      <c r="A125" s="268">
        <v>3600057</v>
      </c>
      <c r="B125" s="269" t="s">
        <v>257</v>
      </c>
      <c r="C125" s="269" t="s">
        <v>258</v>
      </c>
      <c r="D125" s="269">
        <v>3610</v>
      </c>
      <c r="E125" s="269" t="s">
        <v>115</v>
      </c>
      <c r="F125"/>
    </row>
    <row r="126" spans="1:6" ht="12.75">
      <c r="A126" s="268">
        <v>3606297</v>
      </c>
      <c r="B126" s="269" t="s">
        <v>898</v>
      </c>
      <c r="C126" s="269" t="s">
        <v>162</v>
      </c>
      <c r="D126" s="269">
        <v>3610</v>
      </c>
      <c r="E126" s="269" t="s">
        <v>115</v>
      </c>
      <c r="F126"/>
    </row>
    <row r="127" spans="1:6" ht="12.75">
      <c r="A127" s="268">
        <v>3606298</v>
      </c>
      <c r="B127" s="269" t="s">
        <v>900</v>
      </c>
      <c r="C127" s="269" t="s">
        <v>451</v>
      </c>
      <c r="D127" s="269">
        <v>3610</v>
      </c>
      <c r="E127" s="269" t="s">
        <v>115</v>
      </c>
      <c r="F127"/>
    </row>
    <row r="128" spans="1:6" ht="12.75">
      <c r="A128" s="268">
        <v>3606448</v>
      </c>
      <c r="B128" s="269" t="s">
        <v>906</v>
      </c>
      <c r="C128" s="269" t="s">
        <v>249</v>
      </c>
      <c r="D128" s="269">
        <v>3610</v>
      </c>
      <c r="E128" s="269" t="s">
        <v>115</v>
      </c>
      <c r="F128"/>
    </row>
    <row r="129" spans="1:6" ht="12.75">
      <c r="A129" s="268">
        <v>3606434</v>
      </c>
      <c r="B129" s="269" t="s">
        <v>909</v>
      </c>
      <c r="C129" s="269" t="s">
        <v>274</v>
      </c>
      <c r="D129" s="269">
        <v>3610</v>
      </c>
      <c r="E129" s="269" t="s">
        <v>115</v>
      </c>
      <c r="F129"/>
    </row>
    <row r="130" spans="1:6" ht="12.75">
      <c r="A130" s="268">
        <v>3605886</v>
      </c>
      <c r="B130" s="269" t="s">
        <v>739</v>
      </c>
      <c r="C130" s="269" t="s">
        <v>125</v>
      </c>
      <c r="D130" s="269">
        <v>3610</v>
      </c>
      <c r="E130" s="269" t="s">
        <v>115</v>
      </c>
      <c r="F130"/>
    </row>
    <row r="131" spans="1:6" ht="12.75">
      <c r="A131" s="268">
        <v>3600081</v>
      </c>
      <c r="B131" s="269" t="s">
        <v>379</v>
      </c>
      <c r="C131" s="269" t="s">
        <v>295</v>
      </c>
      <c r="D131" s="269">
        <v>3610</v>
      </c>
      <c r="E131" s="269" t="s">
        <v>115</v>
      </c>
      <c r="F131"/>
    </row>
    <row r="132" spans="1:6" ht="12.75">
      <c r="A132" s="268">
        <v>3606333</v>
      </c>
      <c r="B132" s="269" t="s">
        <v>923</v>
      </c>
      <c r="C132" s="269" t="s">
        <v>220</v>
      </c>
      <c r="D132" s="269">
        <v>3610</v>
      </c>
      <c r="E132" s="269" t="s">
        <v>115</v>
      </c>
      <c r="F132"/>
    </row>
    <row r="133" spans="1:6" ht="12.75">
      <c r="A133" s="268">
        <v>3606213</v>
      </c>
      <c r="B133" s="269" t="s">
        <v>753</v>
      </c>
      <c r="C133" s="269" t="s">
        <v>215</v>
      </c>
      <c r="D133" s="269">
        <v>3610</v>
      </c>
      <c r="E133" s="269" t="s">
        <v>115</v>
      </c>
      <c r="F133"/>
    </row>
    <row r="134" spans="1:6" ht="12.75">
      <c r="A134" s="268">
        <v>3605790</v>
      </c>
      <c r="B134" s="269" t="s">
        <v>401</v>
      </c>
      <c r="C134" s="269" t="s">
        <v>402</v>
      </c>
      <c r="D134" s="269">
        <v>3610</v>
      </c>
      <c r="E134" s="269" t="s">
        <v>115</v>
      </c>
      <c r="F134"/>
    </row>
    <row r="135" spans="1:6" ht="12.75">
      <c r="A135" s="268">
        <v>3605985</v>
      </c>
      <c r="B135" s="269" t="s">
        <v>443</v>
      </c>
      <c r="C135" s="269" t="s">
        <v>215</v>
      </c>
      <c r="D135" s="269">
        <v>3610</v>
      </c>
      <c r="E135" s="269" t="s">
        <v>115</v>
      </c>
      <c r="F135"/>
    </row>
    <row r="136" spans="1:6" ht="12.75">
      <c r="A136" s="268">
        <v>3600102</v>
      </c>
      <c r="B136" s="269" t="s">
        <v>473</v>
      </c>
      <c r="C136" s="269" t="s">
        <v>418</v>
      </c>
      <c r="D136" s="269">
        <v>3610</v>
      </c>
      <c r="E136" s="269" t="s">
        <v>115</v>
      </c>
      <c r="F136"/>
    </row>
    <row r="137" spans="1:6" ht="12.75">
      <c r="A137" s="268">
        <v>3606394</v>
      </c>
      <c r="B137" s="269" t="s">
        <v>956</v>
      </c>
      <c r="C137" s="269" t="s">
        <v>284</v>
      </c>
      <c r="D137" s="269">
        <v>3610</v>
      </c>
      <c r="E137" s="269" t="s">
        <v>115</v>
      </c>
      <c r="F137"/>
    </row>
    <row r="138" spans="1:6" ht="12.75">
      <c r="A138" s="268">
        <v>3606051</v>
      </c>
      <c r="B138" s="269" t="s">
        <v>497</v>
      </c>
      <c r="C138" s="269" t="s">
        <v>149</v>
      </c>
      <c r="D138" s="269">
        <v>3610</v>
      </c>
      <c r="E138" s="269" t="s">
        <v>115</v>
      </c>
      <c r="F138"/>
    </row>
    <row r="139" spans="1:6" ht="12.75">
      <c r="A139" s="268">
        <v>3604933</v>
      </c>
      <c r="B139" s="269" t="s">
        <v>497</v>
      </c>
      <c r="C139" s="269" t="s">
        <v>187</v>
      </c>
      <c r="D139" s="269">
        <v>3610</v>
      </c>
      <c r="E139" s="269" t="s">
        <v>115</v>
      </c>
      <c r="F139"/>
    </row>
    <row r="140" spans="1:6" ht="12.75">
      <c r="A140" s="268">
        <v>3601787</v>
      </c>
      <c r="B140" s="269" t="s">
        <v>504</v>
      </c>
      <c r="C140" s="269" t="s">
        <v>798</v>
      </c>
      <c r="D140" s="269">
        <v>3610</v>
      </c>
      <c r="E140" s="269" t="s">
        <v>115</v>
      </c>
      <c r="F140"/>
    </row>
    <row r="141" spans="1:6" ht="12.75">
      <c r="A141" s="268">
        <v>3606263</v>
      </c>
      <c r="B141" s="269" t="s">
        <v>960</v>
      </c>
      <c r="C141" s="269" t="s">
        <v>295</v>
      </c>
      <c r="D141" s="269">
        <v>3610</v>
      </c>
      <c r="E141" s="269" t="s">
        <v>115</v>
      </c>
      <c r="F141"/>
    </row>
    <row r="142" spans="1:6" ht="12.75">
      <c r="A142" s="268">
        <v>97600006</v>
      </c>
      <c r="B142" s="269" t="s">
        <v>965</v>
      </c>
      <c r="C142" s="269" t="s">
        <v>1049</v>
      </c>
      <c r="D142" s="269">
        <v>3610</v>
      </c>
      <c r="E142" s="269" t="s">
        <v>115</v>
      </c>
      <c r="F142"/>
    </row>
    <row r="143" spans="1:6" ht="12.75">
      <c r="A143" s="268">
        <v>3605889</v>
      </c>
      <c r="B143" s="269" t="s">
        <v>535</v>
      </c>
      <c r="C143" s="269" t="s">
        <v>370</v>
      </c>
      <c r="D143" s="269">
        <v>3610</v>
      </c>
      <c r="E143" s="269" t="s">
        <v>115</v>
      </c>
      <c r="F143"/>
    </row>
    <row r="144" spans="1:6" ht="12.75">
      <c r="A144" s="268">
        <v>3606395</v>
      </c>
      <c r="B144" s="269" t="s">
        <v>973</v>
      </c>
      <c r="C144" s="269" t="s">
        <v>618</v>
      </c>
      <c r="D144" s="269">
        <v>3610</v>
      </c>
      <c r="E144" s="269" t="s">
        <v>115</v>
      </c>
      <c r="F144"/>
    </row>
    <row r="145" spans="1:6" ht="12.75">
      <c r="A145" s="268">
        <v>3606384</v>
      </c>
      <c r="B145" s="269" t="s">
        <v>586</v>
      </c>
      <c r="C145" s="269" t="s">
        <v>194</v>
      </c>
      <c r="D145" s="269">
        <v>3610</v>
      </c>
      <c r="E145" s="269" t="s">
        <v>115</v>
      </c>
      <c r="F145"/>
    </row>
    <row r="146" spans="1:6" ht="12.75">
      <c r="A146" s="268">
        <v>3605691</v>
      </c>
      <c r="B146" s="269" t="s">
        <v>983</v>
      </c>
      <c r="C146" s="269" t="s">
        <v>1056</v>
      </c>
      <c r="D146" s="269">
        <v>3610</v>
      </c>
      <c r="E146" s="269" t="s">
        <v>115</v>
      </c>
      <c r="F146"/>
    </row>
    <row r="147" spans="1:6" ht="12.75">
      <c r="A147" s="268">
        <v>3606226</v>
      </c>
      <c r="B147" s="269" t="s">
        <v>602</v>
      </c>
      <c r="C147" s="269" t="s">
        <v>135</v>
      </c>
      <c r="D147" s="269">
        <v>3610</v>
      </c>
      <c r="E147" s="269" t="s">
        <v>115</v>
      </c>
      <c r="F147"/>
    </row>
    <row r="148" spans="1:6" ht="12.75">
      <c r="A148" s="268">
        <v>3605661</v>
      </c>
      <c r="B148" s="269" t="s">
        <v>634</v>
      </c>
      <c r="C148" s="269" t="s">
        <v>215</v>
      </c>
      <c r="D148" s="269">
        <v>3610</v>
      </c>
      <c r="E148" s="269" t="s">
        <v>115</v>
      </c>
      <c r="F148"/>
    </row>
    <row r="149" spans="1:6" ht="12.75">
      <c r="A149" s="268">
        <v>3605662</v>
      </c>
      <c r="B149" s="269" t="s">
        <v>634</v>
      </c>
      <c r="C149" s="269" t="s">
        <v>221</v>
      </c>
      <c r="D149" s="269">
        <v>3610</v>
      </c>
      <c r="E149" s="269" t="s">
        <v>115</v>
      </c>
      <c r="F149"/>
    </row>
    <row r="150" spans="1:6" ht="12.75">
      <c r="A150" s="268">
        <v>3605370</v>
      </c>
      <c r="B150" s="269" t="s">
        <v>651</v>
      </c>
      <c r="C150" s="269" t="s">
        <v>176</v>
      </c>
      <c r="D150" s="269">
        <v>3610</v>
      </c>
      <c r="E150" s="269" t="s">
        <v>115</v>
      </c>
      <c r="F150"/>
    </row>
    <row r="151" spans="1:6" ht="12.75">
      <c r="A151" s="268">
        <v>3606409</v>
      </c>
      <c r="B151" s="269" t="s">
        <v>1003</v>
      </c>
      <c r="C151" s="269" t="s">
        <v>125</v>
      </c>
      <c r="D151" s="269">
        <v>3610</v>
      </c>
      <c r="E151" s="269" t="s">
        <v>115</v>
      </c>
      <c r="F151"/>
    </row>
    <row r="152" spans="1:6" ht="12.75">
      <c r="A152" s="268">
        <v>3605888</v>
      </c>
      <c r="B152" s="269" t="s">
        <v>676</v>
      </c>
      <c r="C152" s="269" t="s">
        <v>171</v>
      </c>
      <c r="D152" s="269">
        <v>3610</v>
      </c>
      <c r="E152" s="269" t="s">
        <v>115</v>
      </c>
      <c r="F152"/>
    </row>
    <row r="153" spans="1:6" ht="12.75">
      <c r="A153" s="268">
        <v>3604462</v>
      </c>
      <c r="B153" s="269" t="s">
        <v>170</v>
      </c>
      <c r="C153" s="269" t="s">
        <v>171</v>
      </c>
      <c r="D153" s="269">
        <v>3612</v>
      </c>
      <c r="E153" s="269" t="s">
        <v>115</v>
      </c>
      <c r="F153"/>
    </row>
    <row r="154" spans="1:6" ht="12.75">
      <c r="A154" s="268">
        <v>3602931</v>
      </c>
      <c r="B154" s="269" t="s">
        <v>267</v>
      </c>
      <c r="C154" s="269" t="s">
        <v>156</v>
      </c>
      <c r="D154" s="269">
        <v>3612</v>
      </c>
      <c r="E154" s="269" t="s">
        <v>115</v>
      </c>
      <c r="F154"/>
    </row>
    <row r="155" spans="1:6" ht="12.75">
      <c r="A155" s="268">
        <v>1810790</v>
      </c>
      <c r="B155" s="269" t="s">
        <v>267</v>
      </c>
      <c r="C155" s="269" t="s">
        <v>559</v>
      </c>
      <c r="D155" s="269">
        <v>3612</v>
      </c>
      <c r="E155" s="269" t="s">
        <v>117</v>
      </c>
      <c r="F155"/>
    </row>
    <row r="156" spans="1:6" ht="12.75">
      <c r="A156" s="268">
        <v>3602479</v>
      </c>
      <c r="B156" s="269" t="s">
        <v>311</v>
      </c>
      <c r="C156" s="269" t="s">
        <v>312</v>
      </c>
      <c r="D156" s="269">
        <v>3612</v>
      </c>
      <c r="E156" s="269" t="s">
        <v>115</v>
      </c>
      <c r="F156"/>
    </row>
    <row r="157" spans="1:6" ht="12.75">
      <c r="A157" s="268">
        <v>3601132</v>
      </c>
      <c r="B157" s="269" t="s">
        <v>328</v>
      </c>
      <c r="C157" s="269" t="s">
        <v>736</v>
      </c>
      <c r="D157" s="269">
        <v>3612</v>
      </c>
      <c r="E157" s="269" t="s">
        <v>115</v>
      </c>
      <c r="F157"/>
    </row>
    <row r="158" spans="1:6" ht="12.75">
      <c r="A158" s="268">
        <v>3604952</v>
      </c>
      <c r="B158" s="269" t="s">
        <v>346</v>
      </c>
      <c r="C158" s="269" t="s">
        <v>348</v>
      </c>
      <c r="D158" s="269">
        <v>3612</v>
      </c>
      <c r="E158" s="269" t="s">
        <v>115</v>
      </c>
      <c r="F158"/>
    </row>
    <row r="159" spans="1:6" ht="12.75">
      <c r="A159" s="268">
        <v>3606354</v>
      </c>
      <c r="B159" s="269" t="s">
        <v>921</v>
      </c>
      <c r="C159" s="269" t="s">
        <v>146</v>
      </c>
      <c r="D159" s="269">
        <v>3612</v>
      </c>
      <c r="E159" s="269" t="s">
        <v>115</v>
      </c>
      <c r="F159"/>
    </row>
    <row r="160" spans="1:6" ht="12.75">
      <c r="A160" s="268">
        <v>3603251</v>
      </c>
      <c r="B160" s="269" t="s">
        <v>806</v>
      </c>
      <c r="C160" s="269" t="s">
        <v>209</v>
      </c>
      <c r="D160" s="269">
        <v>3612</v>
      </c>
      <c r="E160" s="269" t="s">
        <v>115</v>
      </c>
      <c r="F160"/>
    </row>
    <row r="161" spans="1:6" ht="12.75">
      <c r="A161" s="268">
        <v>3603458</v>
      </c>
      <c r="B161" s="269" t="s">
        <v>556</v>
      </c>
      <c r="C161" s="269" t="s">
        <v>200</v>
      </c>
      <c r="D161" s="269">
        <v>3612</v>
      </c>
      <c r="E161" s="269" t="s">
        <v>117</v>
      </c>
      <c r="F161"/>
    </row>
    <row r="162" spans="1:6" ht="12.75">
      <c r="A162" s="268">
        <v>3601067</v>
      </c>
      <c r="B162" s="269" t="s">
        <v>556</v>
      </c>
      <c r="C162" s="269" t="s">
        <v>557</v>
      </c>
      <c r="D162" s="269">
        <v>3612</v>
      </c>
      <c r="E162" s="269" t="s">
        <v>115</v>
      </c>
      <c r="F162"/>
    </row>
    <row r="163" spans="1:6" ht="12.75">
      <c r="A163" s="268">
        <v>3601785</v>
      </c>
      <c r="B163" s="269" t="s">
        <v>597</v>
      </c>
      <c r="C163" s="269" t="s">
        <v>127</v>
      </c>
      <c r="D163" s="269">
        <v>3612</v>
      </c>
      <c r="E163" s="269" t="s">
        <v>115</v>
      </c>
      <c r="F163"/>
    </row>
    <row r="164" spans="1:6" ht="12.75">
      <c r="A164" s="268">
        <v>4504844</v>
      </c>
      <c r="B164" s="269" t="s">
        <v>612</v>
      </c>
      <c r="C164" s="269" t="s">
        <v>146</v>
      </c>
      <c r="D164" s="269">
        <v>3612</v>
      </c>
      <c r="E164" s="269" t="s">
        <v>115</v>
      </c>
      <c r="F164"/>
    </row>
    <row r="165" spans="1:6" ht="12.75">
      <c r="A165" s="268">
        <v>3605615</v>
      </c>
      <c r="B165" s="269" t="s">
        <v>649</v>
      </c>
      <c r="C165" s="269" t="s">
        <v>152</v>
      </c>
      <c r="D165" s="269">
        <v>3612</v>
      </c>
      <c r="E165" s="269" t="s">
        <v>115</v>
      </c>
      <c r="F165"/>
    </row>
    <row r="166" spans="1:6" ht="12.75">
      <c r="A166" s="268">
        <v>314946</v>
      </c>
      <c r="B166" s="269" t="s">
        <v>672</v>
      </c>
      <c r="C166" s="269" t="s">
        <v>673</v>
      </c>
      <c r="D166" s="269">
        <v>3612</v>
      </c>
      <c r="E166" s="269" t="s">
        <v>117</v>
      </c>
      <c r="F166"/>
    </row>
    <row r="167" spans="1:6" ht="12.75">
      <c r="A167" s="268">
        <v>315601</v>
      </c>
      <c r="B167" s="269" t="s">
        <v>672</v>
      </c>
      <c r="C167" s="269" t="s">
        <v>460</v>
      </c>
      <c r="D167" s="269">
        <v>3612</v>
      </c>
      <c r="E167" s="269" t="s">
        <v>115</v>
      </c>
      <c r="F167"/>
    </row>
    <row r="168" spans="1:6" ht="12.75">
      <c r="A168" s="268">
        <v>2301395</v>
      </c>
      <c r="B168" s="269" t="s">
        <v>1004</v>
      </c>
      <c r="C168" s="269" t="s">
        <v>286</v>
      </c>
      <c r="D168" s="269">
        <v>3612</v>
      </c>
      <c r="E168" s="269" t="s">
        <v>117</v>
      </c>
      <c r="F168"/>
    </row>
    <row r="169" spans="1:6" ht="12.75">
      <c r="A169" s="268">
        <v>3604651</v>
      </c>
      <c r="B169" s="269" t="s">
        <v>674</v>
      </c>
      <c r="C169" s="269" t="s">
        <v>675</v>
      </c>
      <c r="D169" s="269">
        <v>3612</v>
      </c>
      <c r="E169" s="269" t="s">
        <v>117</v>
      </c>
      <c r="F169"/>
    </row>
    <row r="170" spans="1:6" ht="12.75">
      <c r="A170" s="268">
        <v>3606050</v>
      </c>
      <c r="B170" s="269" t="s">
        <v>153</v>
      </c>
      <c r="C170" s="269" t="s">
        <v>154</v>
      </c>
      <c r="D170" s="269">
        <v>3616</v>
      </c>
      <c r="E170" s="269" t="s">
        <v>117</v>
      </c>
      <c r="F170"/>
    </row>
    <row r="171" spans="1:6" ht="12.75">
      <c r="A171" s="268">
        <v>3602292</v>
      </c>
      <c r="B171" s="269" t="s">
        <v>155</v>
      </c>
      <c r="C171" s="269" t="s">
        <v>156</v>
      </c>
      <c r="D171" s="269">
        <v>3616</v>
      </c>
      <c r="E171" s="269" t="s">
        <v>115</v>
      </c>
      <c r="F171"/>
    </row>
    <row r="172" spans="1:6" ht="12.75">
      <c r="A172" s="268">
        <v>3600363</v>
      </c>
      <c r="B172" s="269" t="s">
        <v>159</v>
      </c>
      <c r="C172" s="269" t="s">
        <v>160</v>
      </c>
      <c r="D172" s="269">
        <v>3616</v>
      </c>
      <c r="E172" s="269" t="s">
        <v>115</v>
      </c>
      <c r="F172"/>
    </row>
    <row r="173" spans="1:6" ht="12.75">
      <c r="A173" s="268">
        <v>3604690</v>
      </c>
      <c r="B173" s="269" t="s">
        <v>698</v>
      </c>
      <c r="C173" s="269" t="s">
        <v>194</v>
      </c>
      <c r="D173" s="269">
        <v>3616</v>
      </c>
      <c r="E173" s="269" t="s">
        <v>115</v>
      </c>
      <c r="F173"/>
    </row>
    <row r="174" spans="1:6" ht="12.75">
      <c r="A174" s="268">
        <v>3605436</v>
      </c>
      <c r="B174" s="269" t="s">
        <v>698</v>
      </c>
      <c r="C174" s="269" t="s">
        <v>137</v>
      </c>
      <c r="D174" s="269">
        <v>3616</v>
      </c>
      <c r="E174" s="269" t="s">
        <v>115</v>
      </c>
      <c r="F174"/>
    </row>
    <row r="175" spans="1:6" ht="12.75">
      <c r="A175" s="268">
        <v>3601511</v>
      </c>
      <c r="B175" s="269" t="s">
        <v>204</v>
      </c>
      <c r="C175" s="269" t="s">
        <v>208</v>
      </c>
      <c r="D175" s="269">
        <v>3616</v>
      </c>
      <c r="E175" s="269" t="s">
        <v>115</v>
      </c>
      <c r="F175"/>
    </row>
    <row r="176" spans="1:6" ht="12.75">
      <c r="A176" s="268">
        <v>3601790</v>
      </c>
      <c r="B176" s="269" t="s">
        <v>219</v>
      </c>
      <c r="C176" s="269" t="s">
        <v>220</v>
      </c>
      <c r="D176" s="269">
        <v>3616</v>
      </c>
      <c r="E176" s="269" t="s">
        <v>115</v>
      </c>
      <c r="F176"/>
    </row>
    <row r="177" spans="1:6" ht="12.75">
      <c r="A177" s="268">
        <v>3605922</v>
      </c>
      <c r="B177" s="269" t="s">
        <v>219</v>
      </c>
      <c r="C177" s="269" t="s">
        <v>221</v>
      </c>
      <c r="D177" s="269">
        <v>3616</v>
      </c>
      <c r="E177" s="269" t="s">
        <v>115</v>
      </c>
      <c r="F177"/>
    </row>
    <row r="178" spans="1:6" ht="12.75">
      <c r="A178" s="268">
        <v>3600901</v>
      </c>
      <c r="B178" s="269" t="s">
        <v>222</v>
      </c>
      <c r="C178" s="269" t="s">
        <v>223</v>
      </c>
      <c r="D178" s="269">
        <v>3616</v>
      </c>
      <c r="E178" s="269" t="s">
        <v>115</v>
      </c>
      <c r="F178"/>
    </row>
    <row r="179" spans="1:6" ht="12.75">
      <c r="A179" s="268">
        <v>3600794</v>
      </c>
      <c r="B179" s="269" t="s">
        <v>231</v>
      </c>
      <c r="C179" s="269" t="s">
        <v>125</v>
      </c>
      <c r="D179" s="269">
        <v>3616</v>
      </c>
      <c r="E179" s="269" t="s">
        <v>115</v>
      </c>
      <c r="F179"/>
    </row>
    <row r="180" spans="1:6" ht="12.75">
      <c r="A180" s="268">
        <v>3604483</v>
      </c>
      <c r="B180" s="269" t="s">
        <v>250</v>
      </c>
      <c r="C180" s="269" t="s">
        <v>125</v>
      </c>
      <c r="D180" s="269">
        <v>3616</v>
      </c>
      <c r="E180" s="269" t="s">
        <v>115</v>
      </c>
      <c r="F180"/>
    </row>
    <row r="181" spans="1:6" ht="12.75">
      <c r="A181" s="268">
        <v>3600379</v>
      </c>
      <c r="B181" s="269" t="s">
        <v>250</v>
      </c>
      <c r="C181" s="269" t="s">
        <v>251</v>
      </c>
      <c r="D181" s="269">
        <v>3616</v>
      </c>
      <c r="E181" s="269" t="s">
        <v>115</v>
      </c>
      <c r="F181"/>
    </row>
    <row r="182" spans="1:6" ht="12.75">
      <c r="A182" s="268">
        <v>3604592</v>
      </c>
      <c r="B182" s="269" t="s">
        <v>710</v>
      </c>
      <c r="C182" s="269" t="s">
        <v>119</v>
      </c>
      <c r="D182" s="269">
        <v>3616</v>
      </c>
      <c r="E182" s="269" t="s">
        <v>115</v>
      </c>
      <c r="F182"/>
    </row>
    <row r="183" spans="1:6" ht="12.75">
      <c r="A183" s="268">
        <v>3606110</v>
      </c>
      <c r="B183" s="269" t="s">
        <v>711</v>
      </c>
      <c r="C183" s="269" t="s">
        <v>699</v>
      </c>
      <c r="D183" s="269">
        <v>3616</v>
      </c>
      <c r="E183" s="269" t="s">
        <v>115</v>
      </c>
      <c r="F183"/>
    </row>
    <row r="184" spans="1:6" ht="12.75">
      <c r="A184" s="268">
        <v>3604063</v>
      </c>
      <c r="B184" s="269" t="s">
        <v>711</v>
      </c>
      <c r="C184" s="269" t="s">
        <v>600</v>
      </c>
      <c r="D184" s="269">
        <v>3616</v>
      </c>
      <c r="E184" s="269" t="s">
        <v>115</v>
      </c>
      <c r="F184"/>
    </row>
    <row r="185" spans="1:6" ht="12.75">
      <c r="A185" s="268">
        <v>3605398</v>
      </c>
      <c r="B185" s="269" t="s">
        <v>271</v>
      </c>
      <c r="C185" s="269" t="s">
        <v>160</v>
      </c>
      <c r="D185" s="269">
        <v>3616</v>
      </c>
      <c r="E185" s="269" t="s">
        <v>115</v>
      </c>
      <c r="F185"/>
    </row>
    <row r="186" spans="1:6" ht="12.75">
      <c r="A186" s="268">
        <v>3606380</v>
      </c>
      <c r="B186" s="269" t="s">
        <v>271</v>
      </c>
      <c r="C186" s="269" t="s">
        <v>1027</v>
      </c>
      <c r="D186" s="269">
        <v>3616</v>
      </c>
      <c r="E186" s="269" t="s">
        <v>117</v>
      </c>
      <c r="F186"/>
    </row>
    <row r="187" spans="1:6" ht="12.75">
      <c r="A187" s="268">
        <v>3604729</v>
      </c>
      <c r="B187" s="269" t="s">
        <v>271</v>
      </c>
      <c r="C187" s="269" t="s">
        <v>272</v>
      </c>
      <c r="D187" s="269">
        <v>3616</v>
      </c>
      <c r="E187" s="269" t="s">
        <v>115</v>
      </c>
      <c r="F187"/>
    </row>
    <row r="188" spans="1:6" ht="12.75">
      <c r="A188" s="268">
        <v>3606310</v>
      </c>
      <c r="B188" s="269" t="s">
        <v>895</v>
      </c>
      <c r="C188" s="269" t="s">
        <v>423</v>
      </c>
      <c r="D188" s="269">
        <v>3616</v>
      </c>
      <c r="E188" s="269" t="s">
        <v>115</v>
      </c>
      <c r="F188"/>
    </row>
    <row r="189" spans="1:6" ht="12.75">
      <c r="A189" s="268">
        <v>3605986</v>
      </c>
      <c r="B189" s="269" t="s">
        <v>722</v>
      </c>
      <c r="C189" s="269" t="s">
        <v>195</v>
      </c>
      <c r="D189" s="269">
        <v>3616</v>
      </c>
      <c r="E189" s="269" t="s">
        <v>115</v>
      </c>
      <c r="F189"/>
    </row>
    <row r="190" spans="1:6" ht="12.75">
      <c r="A190" s="268">
        <v>3602000</v>
      </c>
      <c r="B190" s="269" t="s">
        <v>306</v>
      </c>
      <c r="C190" s="269" t="s">
        <v>266</v>
      </c>
      <c r="D190" s="269">
        <v>3616</v>
      </c>
      <c r="E190" s="269" t="s">
        <v>115</v>
      </c>
      <c r="F190"/>
    </row>
    <row r="191" spans="1:6" ht="12.75">
      <c r="A191" s="268">
        <v>3606131</v>
      </c>
      <c r="B191" s="269" t="s">
        <v>730</v>
      </c>
      <c r="C191" s="269" t="s">
        <v>164</v>
      </c>
      <c r="D191" s="269">
        <v>3616</v>
      </c>
      <c r="E191" s="269" t="s">
        <v>117</v>
      </c>
      <c r="F191"/>
    </row>
    <row r="192" spans="1:6" ht="12.75">
      <c r="A192" s="268">
        <v>3605353</v>
      </c>
      <c r="B192" s="269" t="s">
        <v>908</v>
      </c>
      <c r="C192" s="269" t="s">
        <v>220</v>
      </c>
      <c r="D192" s="269">
        <v>3616</v>
      </c>
      <c r="E192" s="269" t="s">
        <v>115</v>
      </c>
      <c r="F192"/>
    </row>
    <row r="193" spans="1:6" ht="12.75">
      <c r="A193" s="268">
        <v>3600890</v>
      </c>
      <c r="B193" s="269" t="s">
        <v>743</v>
      </c>
      <c r="C193" s="269" t="s">
        <v>744</v>
      </c>
      <c r="D193" s="269">
        <v>3616</v>
      </c>
      <c r="E193" s="269" t="s">
        <v>115</v>
      </c>
      <c r="F193"/>
    </row>
    <row r="194" spans="1:6" ht="12.75">
      <c r="A194" s="268">
        <v>3606397</v>
      </c>
      <c r="B194" s="269" t="s">
        <v>918</v>
      </c>
      <c r="C194" s="269" t="s">
        <v>163</v>
      </c>
      <c r="D194" s="269">
        <v>3616</v>
      </c>
      <c r="E194" s="269" t="s">
        <v>115</v>
      </c>
      <c r="F194"/>
    </row>
    <row r="195" spans="1:6" ht="12.75">
      <c r="A195" s="268">
        <v>3600121</v>
      </c>
      <c r="B195" s="269" t="s">
        <v>397</v>
      </c>
      <c r="C195" s="269" t="s">
        <v>303</v>
      </c>
      <c r="D195" s="269">
        <v>3616</v>
      </c>
      <c r="E195" s="269" t="s">
        <v>115</v>
      </c>
      <c r="F195"/>
    </row>
    <row r="196" spans="1:6" ht="12.75">
      <c r="A196" s="268">
        <v>3605494</v>
      </c>
      <c r="B196" s="269" t="s">
        <v>398</v>
      </c>
      <c r="C196" s="269" t="s">
        <v>258</v>
      </c>
      <c r="D196" s="269">
        <v>3616</v>
      </c>
      <c r="E196" s="269" t="s">
        <v>115</v>
      </c>
      <c r="F196"/>
    </row>
    <row r="197" spans="1:6" ht="12.75">
      <c r="A197" s="268">
        <v>3606208</v>
      </c>
      <c r="B197" s="269" t="s">
        <v>759</v>
      </c>
      <c r="C197" s="269" t="s">
        <v>266</v>
      </c>
      <c r="D197" s="269">
        <v>3616</v>
      </c>
      <c r="E197" s="269" t="s">
        <v>115</v>
      </c>
      <c r="F197"/>
    </row>
    <row r="198" spans="1:6" ht="12.75">
      <c r="A198" s="268">
        <v>3602381</v>
      </c>
      <c r="B198" s="269" t="s">
        <v>422</v>
      </c>
      <c r="C198" s="269" t="s">
        <v>423</v>
      </c>
      <c r="D198" s="269">
        <v>3616</v>
      </c>
      <c r="E198" s="269" t="s">
        <v>115</v>
      </c>
      <c r="F198"/>
    </row>
    <row r="199" spans="1:6" ht="12.75">
      <c r="A199" s="268">
        <v>1803648</v>
      </c>
      <c r="B199" s="269" t="s">
        <v>436</v>
      </c>
      <c r="C199" s="269" t="s">
        <v>363</v>
      </c>
      <c r="D199" s="269">
        <v>3616</v>
      </c>
      <c r="E199" s="269" t="s">
        <v>115</v>
      </c>
      <c r="F199"/>
    </row>
    <row r="200" spans="1:6" ht="12.75">
      <c r="A200" s="268">
        <v>3600357</v>
      </c>
      <c r="B200" s="269" t="s">
        <v>445</v>
      </c>
      <c r="C200" s="269" t="s">
        <v>146</v>
      </c>
      <c r="D200" s="269">
        <v>3616</v>
      </c>
      <c r="E200" s="269" t="s">
        <v>115</v>
      </c>
      <c r="F200"/>
    </row>
    <row r="201" spans="1:6" ht="12.75">
      <c r="A201" s="268">
        <v>3606026</v>
      </c>
      <c r="B201" s="269" t="s">
        <v>468</v>
      </c>
      <c r="C201" s="269" t="s">
        <v>469</v>
      </c>
      <c r="D201" s="269">
        <v>3616</v>
      </c>
      <c r="E201" s="269" t="s">
        <v>115</v>
      </c>
      <c r="F201"/>
    </row>
    <row r="202" spans="1:6" ht="12.75">
      <c r="A202" s="268">
        <v>3600409</v>
      </c>
      <c r="B202" s="269" t="s">
        <v>780</v>
      </c>
      <c r="C202" s="269" t="s">
        <v>221</v>
      </c>
      <c r="D202" s="269">
        <v>3616</v>
      </c>
      <c r="E202" s="269" t="s">
        <v>115</v>
      </c>
      <c r="F202"/>
    </row>
    <row r="203" spans="1:6" ht="12.75">
      <c r="A203" s="268">
        <v>3600388</v>
      </c>
      <c r="B203" s="269" t="s">
        <v>483</v>
      </c>
      <c r="C203" s="269" t="s">
        <v>408</v>
      </c>
      <c r="D203" s="269">
        <v>3616</v>
      </c>
      <c r="E203" s="269" t="s">
        <v>115</v>
      </c>
      <c r="F203"/>
    </row>
    <row r="204" spans="1:6" ht="12.75">
      <c r="A204" s="268">
        <v>3606398</v>
      </c>
      <c r="B204" s="269" t="s">
        <v>487</v>
      </c>
      <c r="C204" s="269" t="s">
        <v>244</v>
      </c>
      <c r="D204" s="269">
        <v>3616</v>
      </c>
      <c r="E204" s="269" t="s">
        <v>115</v>
      </c>
      <c r="F204"/>
    </row>
    <row r="205" spans="1:6" ht="12.75">
      <c r="A205" s="268">
        <v>3605884</v>
      </c>
      <c r="B205" s="269" t="s">
        <v>488</v>
      </c>
      <c r="C205" s="269" t="s">
        <v>215</v>
      </c>
      <c r="D205" s="269">
        <v>3616</v>
      </c>
      <c r="E205" s="269" t="s">
        <v>115</v>
      </c>
      <c r="F205"/>
    </row>
    <row r="206" spans="1:6" ht="12.75">
      <c r="A206" s="268">
        <v>3606083</v>
      </c>
      <c r="B206" s="269" t="s">
        <v>495</v>
      </c>
      <c r="C206" s="269" t="s">
        <v>496</v>
      </c>
      <c r="D206" s="269">
        <v>3616</v>
      </c>
      <c r="E206" s="269" t="s">
        <v>115</v>
      </c>
      <c r="F206"/>
    </row>
    <row r="207" spans="1:6" ht="12.75">
      <c r="A207" s="268">
        <v>3606035</v>
      </c>
      <c r="B207" s="269" t="s">
        <v>797</v>
      </c>
      <c r="C207" s="269" t="s">
        <v>171</v>
      </c>
      <c r="D207" s="269">
        <v>3616</v>
      </c>
      <c r="E207" s="269" t="s">
        <v>115</v>
      </c>
      <c r="F207"/>
    </row>
    <row r="208" spans="1:6" ht="12.75">
      <c r="A208" s="268">
        <v>3605504</v>
      </c>
      <c r="B208" s="269" t="s">
        <v>525</v>
      </c>
      <c r="C208" s="269" t="s">
        <v>244</v>
      </c>
      <c r="D208" s="269">
        <v>3616</v>
      </c>
      <c r="E208" s="269" t="s">
        <v>115</v>
      </c>
      <c r="F208"/>
    </row>
    <row r="209" spans="1:6" ht="12.75">
      <c r="A209" s="268">
        <v>3606349</v>
      </c>
      <c r="B209" s="269" t="s">
        <v>807</v>
      </c>
      <c r="C209" s="269" t="s">
        <v>310</v>
      </c>
      <c r="D209" s="269">
        <v>3616</v>
      </c>
      <c r="E209" s="269" t="s">
        <v>115</v>
      </c>
      <c r="F209"/>
    </row>
    <row r="210" spans="1:6" ht="12.75">
      <c r="A210" s="268">
        <v>3600082</v>
      </c>
      <c r="B210" s="269" t="s">
        <v>531</v>
      </c>
      <c r="C210" s="269" t="s">
        <v>532</v>
      </c>
      <c r="D210" s="269">
        <v>3616</v>
      </c>
      <c r="E210" s="269" t="s">
        <v>115</v>
      </c>
      <c r="F210"/>
    </row>
    <row r="211" spans="1:6" ht="12.75">
      <c r="A211" s="268">
        <v>3600777</v>
      </c>
      <c r="B211" s="269" t="s">
        <v>816</v>
      </c>
      <c r="C211" s="269" t="s">
        <v>323</v>
      </c>
      <c r="D211" s="269">
        <v>3616</v>
      </c>
      <c r="E211" s="269" t="s">
        <v>115</v>
      </c>
      <c r="F211"/>
    </row>
    <row r="212" spans="1:6" ht="12.75">
      <c r="A212" s="268">
        <v>3602380</v>
      </c>
      <c r="B212" s="269" t="s">
        <v>816</v>
      </c>
      <c r="C212" s="269" t="s">
        <v>274</v>
      </c>
      <c r="D212" s="269">
        <v>3616</v>
      </c>
      <c r="E212" s="269" t="s">
        <v>115</v>
      </c>
      <c r="F212"/>
    </row>
    <row r="213" spans="1:6" ht="12.75">
      <c r="A213" s="268">
        <v>3602527</v>
      </c>
      <c r="B213" s="269" t="s">
        <v>537</v>
      </c>
      <c r="C213" s="269" t="s">
        <v>538</v>
      </c>
      <c r="D213" s="269">
        <v>3616</v>
      </c>
      <c r="E213" s="269" t="s">
        <v>115</v>
      </c>
      <c r="F213"/>
    </row>
    <row r="214" spans="1:6" ht="12.75">
      <c r="A214" s="268">
        <v>3605259</v>
      </c>
      <c r="B214" s="269" t="s">
        <v>574</v>
      </c>
      <c r="C214" s="269" t="s">
        <v>496</v>
      </c>
      <c r="D214" s="269">
        <v>3616</v>
      </c>
      <c r="E214" s="269" t="s">
        <v>115</v>
      </c>
      <c r="F214"/>
    </row>
    <row r="215" spans="1:6" ht="12.75">
      <c r="A215" s="268">
        <v>3605272</v>
      </c>
      <c r="B215" s="269" t="s">
        <v>831</v>
      </c>
      <c r="C215" s="269" t="s">
        <v>127</v>
      </c>
      <c r="D215" s="269">
        <v>3616</v>
      </c>
      <c r="E215" s="269" t="s">
        <v>115</v>
      </c>
      <c r="F215"/>
    </row>
    <row r="216" spans="1:6" ht="12.75">
      <c r="A216" s="268">
        <v>3603497</v>
      </c>
      <c r="B216" s="269" t="s">
        <v>832</v>
      </c>
      <c r="C216" s="269" t="s">
        <v>324</v>
      </c>
      <c r="D216" s="269">
        <v>3616</v>
      </c>
      <c r="E216" s="269" t="s">
        <v>115</v>
      </c>
      <c r="F216"/>
    </row>
    <row r="217" spans="1:6" ht="12.75">
      <c r="A217" s="268">
        <v>3606046</v>
      </c>
      <c r="B217" s="269" t="s">
        <v>835</v>
      </c>
      <c r="C217" s="269" t="s">
        <v>836</v>
      </c>
      <c r="D217" s="269">
        <v>3616</v>
      </c>
      <c r="E217" s="269" t="s">
        <v>117</v>
      </c>
      <c r="F217"/>
    </row>
    <row r="218" spans="1:6" ht="12.75">
      <c r="A218" s="268">
        <v>3600358</v>
      </c>
      <c r="B218" s="269" t="s">
        <v>835</v>
      </c>
      <c r="C218" s="269" t="s">
        <v>195</v>
      </c>
      <c r="D218" s="269">
        <v>3616</v>
      </c>
      <c r="E218" s="269" t="s">
        <v>115</v>
      </c>
      <c r="F218"/>
    </row>
    <row r="219" spans="1:6" ht="12.75">
      <c r="A219" s="268">
        <v>3603707</v>
      </c>
      <c r="B219" s="269" t="s">
        <v>835</v>
      </c>
      <c r="C219" s="269" t="s">
        <v>272</v>
      </c>
      <c r="D219" s="269">
        <v>3616</v>
      </c>
      <c r="E219" s="269" t="s">
        <v>115</v>
      </c>
      <c r="F219"/>
    </row>
    <row r="220" spans="1:6" ht="12.75">
      <c r="A220" s="268">
        <v>3605493</v>
      </c>
      <c r="B220" s="269" t="s">
        <v>603</v>
      </c>
      <c r="C220" s="269" t="s">
        <v>293</v>
      </c>
      <c r="D220" s="269">
        <v>3616</v>
      </c>
      <c r="E220" s="269" t="s">
        <v>115</v>
      </c>
      <c r="F220"/>
    </row>
    <row r="221" spans="1:6" ht="12.75">
      <c r="A221" s="268">
        <v>3605006</v>
      </c>
      <c r="B221" s="269" t="s">
        <v>616</v>
      </c>
      <c r="C221" s="269" t="s">
        <v>249</v>
      </c>
      <c r="D221" s="269">
        <v>3616</v>
      </c>
      <c r="E221" s="269" t="s">
        <v>115</v>
      </c>
      <c r="F221"/>
    </row>
    <row r="222" spans="1:6" ht="12.75">
      <c r="A222" s="268">
        <v>3606140</v>
      </c>
      <c r="B222" s="269" t="s">
        <v>616</v>
      </c>
      <c r="C222" s="269" t="s">
        <v>266</v>
      </c>
      <c r="D222" s="269">
        <v>3616</v>
      </c>
      <c r="E222" s="269" t="s">
        <v>115</v>
      </c>
      <c r="F222"/>
    </row>
    <row r="223" spans="1:6" ht="12.75">
      <c r="A223" s="268">
        <v>3606084</v>
      </c>
      <c r="B223" s="269" t="s">
        <v>620</v>
      </c>
      <c r="C223" s="269" t="s">
        <v>295</v>
      </c>
      <c r="D223" s="269">
        <v>3616</v>
      </c>
      <c r="E223" s="269" t="s">
        <v>115</v>
      </c>
      <c r="F223"/>
    </row>
    <row r="224" spans="1:6" ht="12.75">
      <c r="A224" s="268">
        <v>3605434</v>
      </c>
      <c r="B224" s="269" t="s">
        <v>631</v>
      </c>
      <c r="C224" s="269" t="s">
        <v>255</v>
      </c>
      <c r="D224" s="269">
        <v>3616</v>
      </c>
      <c r="E224" s="269" t="s">
        <v>115</v>
      </c>
      <c r="F224"/>
    </row>
    <row r="225" spans="1:6" ht="12.75">
      <c r="A225" s="268">
        <v>3606033</v>
      </c>
      <c r="B225" s="269" t="s">
        <v>654</v>
      </c>
      <c r="C225" s="269" t="s">
        <v>295</v>
      </c>
      <c r="D225" s="269">
        <v>3616</v>
      </c>
      <c r="E225" s="269" t="s">
        <v>115</v>
      </c>
      <c r="F225"/>
    </row>
    <row r="226" spans="1:6" ht="12.75">
      <c r="A226" s="268">
        <v>3605038</v>
      </c>
      <c r="B226" s="269" t="s">
        <v>1100</v>
      </c>
      <c r="C226" s="269" t="s">
        <v>1101</v>
      </c>
      <c r="D226" s="269">
        <v>3618</v>
      </c>
      <c r="E226" s="269" t="s">
        <v>115</v>
      </c>
      <c r="F226"/>
    </row>
    <row r="227" spans="1:6" ht="12.75">
      <c r="A227" s="268">
        <v>3601494</v>
      </c>
      <c r="B227" s="269" t="s">
        <v>277</v>
      </c>
      <c r="C227" s="269" t="s">
        <v>279</v>
      </c>
      <c r="D227" s="269">
        <v>3618</v>
      </c>
      <c r="E227" s="269" t="s">
        <v>117</v>
      </c>
      <c r="F227"/>
    </row>
    <row r="228" spans="1:6" ht="12.75">
      <c r="A228" s="268">
        <v>3605722</v>
      </c>
      <c r="B228" s="269" t="s">
        <v>1113</v>
      </c>
      <c r="C228" s="269" t="s">
        <v>207</v>
      </c>
      <c r="D228" s="269">
        <v>3618</v>
      </c>
      <c r="E228" s="269" t="s">
        <v>117</v>
      </c>
      <c r="F228"/>
    </row>
    <row r="229" spans="1:6" ht="12.75">
      <c r="A229" s="268">
        <v>3601480</v>
      </c>
      <c r="B229" s="269" t="s">
        <v>1113</v>
      </c>
      <c r="C229" s="269" t="s">
        <v>460</v>
      </c>
      <c r="D229" s="269">
        <v>3618</v>
      </c>
      <c r="E229" s="269" t="s">
        <v>115</v>
      </c>
      <c r="F229"/>
    </row>
    <row r="230" spans="1:6" ht="12.75">
      <c r="A230" s="268">
        <v>3606216</v>
      </c>
      <c r="B230" s="269" t="s">
        <v>1115</v>
      </c>
      <c r="C230" s="269" t="s">
        <v>372</v>
      </c>
      <c r="D230" s="269">
        <v>3618</v>
      </c>
      <c r="E230" s="269" t="s">
        <v>117</v>
      </c>
      <c r="F230"/>
    </row>
    <row r="231" spans="1:6" ht="12.75">
      <c r="A231" s="268">
        <v>3601472</v>
      </c>
      <c r="B231" s="269" t="s">
        <v>728</v>
      </c>
      <c r="C231" s="269" t="s">
        <v>187</v>
      </c>
      <c r="D231" s="269">
        <v>3618</v>
      </c>
      <c r="E231" s="269" t="s">
        <v>115</v>
      </c>
      <c r="F231"/>
    </row>
    <row r="232" spans="1:6" ht="12.75">
      <c r="A232" s="268">
        <v>3601469</v>
      </c>
      <c r="B232" s="269" t="s">
        <v>729</v>
      </c>
      <c r="C232" s="269" t="s">
        <v>143</v>
      </c>
      <c r="D232" s="269">
        <v>3618</v>
      </c>
      <c r="E232" s="269" t="s">
        <v>115</v>
      </c>
      <c r="F232"/>
    </row>
    <row r="233" spans="1:6" ht="12.75">
      <c r="A233" s="268">
        <v>3601503</v>
      </c>
      <c r="B233" s="269" t="s">
        <v>1132</v>
      </c>
      <c r="C233" s="269" t="s">
        <v>293</v>
      </c>
      <c r="D233" s="269">
        <v>3618</v>
      </c>
      <c r="E233" s="269" t="s">
        <v>115</v>
      </c>
      <c r="F233"/>
    </row>
    <row r="234" spans="1:6" ht="12.75">
      <c r="A234" s="268">
        <v>3606042</v>
      </c>
      <c r="B234" s="269" t="s">
        <v>1139</v>
      </c>
      <c r="C234" s="269" t="s">
        <v>305</v>
      </c>
      <c r="D234" s="269">
        <v>3618</v>
      </c>
      <c r="E234" s="269" t="s">
        <v>115</v>
      </c>
      <c r="F234"/>
    </row>
    <row r="235" spans="1:6" ht="12.75">
      <c r="A235" s="268">
        <v>3606041</v>
      </c>
      <c r="B235" s="269" t="s">
        <v>1139</v>
      </c>
      <c r="C235" s="269" t="s">
        <v>1140</v>
      </c>
      <c r="D235" s="269">
        <v>3618</v>
      </c>
      <c r="E235" s="269" t="s">
        <v>115</v>
      </c>
      <c r="F235"/>
    </row>
    <row r="236" spans="1:6" ht="12.75">
      <c r="A236" s="268">
        <v>3605292</v>
      </c>
      <c r="B236" s="269" t="s">
        <v>825</v>
      </c>
      <c r="C236" s="269" t="s">
        <v>269</v>
      </c>
      <c r="D236" s="269">
        <v>3618</v>
      </c>
      <c r="E236" s="269" t="s">
        <v>117</v>
      </c>
      <c r="F236"/>
    </row>
    <row r="237" spans="1:6" ht="12.75">
      <c r="A237" s="268">
        <v>3601491</v>
      </c>
      <c r="B237" s="269" t="s">
        <v>578</v>
      </c>
      <c r="C237" s="269" t="s">
        <v>119</v>
      </c>
      <c r="D237" s="269">
        <v>3618</v>
      </c>
      <c r="E237" s="269" t="s">
        <v>115</v>
      </c>
      <c r="F237"/>
    </row>
    <row r="238" spans="1:6" ht="12.75">
      <c r="A238" s="268">
        <v>3606043</v>
      </c>
      <c r="B238" s="269" t="s">
        <v>833</v>
      </c>
      <c r="C238" s="269" t="s">
        <v>121</v>
      </c>
      <c r="D238" s="269">
        <v>3618</v>
      </c>
      <c r="E238" s="269" t="s">
        <v>115</v>
      </c>
      <c r="F238"/>
    </row>
    <row r="239" spans="1:6" ht="12.75">
      <c r="A239" s="268">
        <v>3602418</v>
      </c>
      <c r="B239" s="269" t="s">
        <v>602</v>
      </c>
      <c r="C239" s="269" t="s">
        <v>183</v>
      </c>
      <c r="D239" s="269">
        <v>3618</v>
      </c>
      <c r="E239" s="269" t="s">
        <v>115</v>
      </c>
      <c r="F239"/>
    </row>
    <row r="240" spans="1:6" ht="12.75">
      <c r="A240" s="268">
        <v>3601473</v>
      </c>
      <c r="B240" s="269" t="s">
        <v>853</v>
      </c>
      <c r="C240" s="269" t="s">
        <v>195</v>
      </c>
      <c r="D240" s="269">
        <v>3618</v>
      </c>
      <c r="E240" s="269" t="s">
        <v>115</v>
      </c>
      <c r="F240"/>
    </row>
    <row r="241" spans="1:6" ht="12.75">
      <c r="A241" s="268">
        <v>3605295</v>
      </c>
      <c r="B241" s="269" t="s">
        <v>853</v>
      </c>
      <c r="C241" s="269" t="s">
        <v>367</v>
      </c>
      <c r="D241" s="269">
        <v>3618</v>
      </c>
      <c r="E241" s="269" t="s">
        <v>115</v>
      </c>
      <c r="F241"/>
    </row>
    <row r="242" spans="1:6" ht="12.75">
      <c r="A242" s="268">
        <v>3606065</v>
      </c>
      <c r="B242" s="269" t="s">
        <v>120</v>
      </c>
      <c r="C242" s="269" t="s">
        <v>121</v>
      </c>
      <c r="D242" s="269">
        <v>3619</v>
      </c>
      <c r="E242" s="269" t="s">
        <v>115</v>
      </c>
      <c r="F242"/>
    </row>
    <row r="243" spans="1:6" ht="12.75">
      <c r="A243" s="268">
        <v>3603987</v>
      </c>
      <c r="B243" s="269" t="s">
        <v>869</v>
      </c>
      <c r="C243" s="269" t="s">
        <v>198</v>
      </c>
      <c r="D243" s="269">
        <v>3619</v>
      </c>
      <c r="E243" s="269" t="s">
        <v>115</v>
      </c>
      <c r="F243"/>
    </row>
    <row r="244" spans="1:6" ht="12.75">
      <c r="A244" s="268">
        <v>3604762</v>
      </c>
      <c r="B244" s="269" t="s">
        <v>136</v>
      </c>
      <c r="C244" s="269" t="s">
        <v>137</v>
      </c>
      <c r="D244" s="269">
        <v>3619</v>
      </c>
      <c r="E244" s="269" t="s">
        <v>115</v>
      </c>
      <c r="F244"/>
    </row>
    <row r="245" spans="1:6" ht="12.75">
      <c r="A245" s="268">
        <v>3600449</v>
      </c>
      <c r="B245" s="269" t="s">
        <v>188</v>
      </c>
      <c r="C245" s="269" t="s">
        <v>189</v>
      </c>
      <c r="D245" s="269">
        <v>3619</v>
      </c>
      <c r="E245" s="269" t="s">
        <v>115</v>
      </c>
      <c r="F245"/>
    </row>
    <row r="246" spans="1:6" ht="12.75">
      <c r="A246" s="268">
        <v>3606139</v>
      </c>
      <c r="B246" s="269" t="s">
        <v>199</v>
      </c>
      <c r="C246" s="269" t="s">
        <v>200</v>
      </c>
      <c r="D246" s="269">
        <v>3619</v>
      </c>
      <c r="E246" s="269" t="s">
        <v>117</v>
      </c>
      <c r="F246"/>
    </row>
    <row r="247" spans="1:6" ht="12.75">
      <c r="A247" s="268">
        <v>1805567</v>
      </c>
      <c r="B247" s="269" t="s">
        <v>199</v>
      </c>
      <c r="C247" s="269" t="s">
        <v>201</v>
      </c>
      <c r="D247" s="269">
        <v>3619</v>
      </c>
      <c r="E247" s="269" t="s">
        <v>115</v>
      </c>
      <c r="F247"/>
    </row>
    <row r="248" spans="1:6" ht="12.75">
      <c r="A248" s="268">
        <v>3604769</v>
      </c>
      <c r="B248" s="269" t="s">
        <v>199</v>
      </c>
      <c r="C248" s="269" t="s">
        <v>202</v>
      </c>
      <c r="D248" s="269">
        <v>3619</v>
      </c>
      <c r="E248" s="269" t="s">
        <v>117</v>
      </c>
      <c r="F248"/>
    </row>
    <row r="249" spans="1:6" ht="12.75">
      <c r="A249" s="268">
        <v>3600472</v>
      </c>
      <c r="B249" s="269" t="s">
        <v>248</v>
      </c>
      <c r="C249" s="269" t="s">
        <v>249</v>
      </c>
      <c r="D249" s="269">
        <v>3619</v>
      </c>
      <c r="E249" s="269" t="s">
        <v>115</v>
      </c>
      <c r="F249"/>
    </row>
    <row r="250" spans="1:6" ht="12.75">
      <c r="A250" s="268">
        <v>1807831</v>
      </c>
      <c r="B250" s="269" t="s">
        <v>712</v>
      </c>
      <c r="C250" s="269" t="s">
        <v>264</v>
      </c>
      <c r="D250" s="269">
        <v>3619</v>
      </c>
      <c r="E250" s="269" t="s">
        <v>115</v>
      </c>
      <c r="F250"/>
    </row>
    <row r="251" spans="1:6" ht="12.75">
      <c r="A251" s="268">
        <v>1806943</v>
      </c>
      <c r="B251" s="269" t="s">
        <v>275</v>
      </c>
      <c r="C251" s="269" t="s">
        <v>305</v>
      </c>
      <c r="D251" s="269">
        <v>3619</v>
      </c>
      <c r="E251" s="269" t="s">
        <v>115</v>
      </c>
      <c r="F251"/>
    </row>
    <row r="252" spans="1:6" ht="12.75">
      <c r="A252" s="268">
        <v>1806944</v>
      </c>
      <c r="B252" s="269" t="s">
        <v>275</v>
      </c>
      <c r="C252" s="269" t="s">
        <v>276</v>
      </c>
      <c r="D252" s="269">
        <v>3619</v>
      </c>
      <c r="E252" s="269" t="s">
        <v>115</v>
      </c>
      <c r="F252"/>
    </row>
    <row r="253" spans="1:6" ht="12.75">
      <c r="A253" s="268">
        <v>1807680</v>
      </c>
      <c r="B253" s="269" t="s">
        <v>275</v>
      </c>
      <c r="C253" s="269" t="s">
        <v>258</v>
      </c>
      <c r="D253" s="269">
        <v>3619</v>
      </c>
      <c r="E253" s="269" t="s">
        <v>115</v>
      </c>
      <c r="F253"/>
    </row>
    <row r="254" spans="1:6" ht="12.75">
      <c r="A254" s="268">
        <v>7204269</v>
      </c>
      <c r="B254" s="269" t="s">
        <v>287</v>
      </c>
      <c r="C254" s="269" t="s">
        <v>139</v>
      </c>
      <c r="D254" s="269">
        <v>3619</v>
      </c>
      <c r="E254" s="269" t="s">
        <v>115</v>
      </c>
      <c r="F254"/>
    </row>
    <row r="255" spans="1:6" ht="12.75">
      <c r="A255" s="268">
        <v>4102955</v>
      </c>
      <c r="B255" s="269" t="s">
        <v>1112</v>
      </c>
      <c r="C255" s="269" t="s">
        <v>139</v>
      </c>
      <c r="D255" s="269">
        <v>3619</v>
      </c>
      <c r="E255" s="269" t="s">
        <v>115</v>
      </c>
      <c r="F255"/>
    </row>
    <row r="256" spans="1:6" ht="12.75">
      <c r="A256" s="268">
        <v>1807262</v>
      </c>
      <c r="B256" s="269" t="s">
        <v>309</v>
      </c>
      <c r="C256" s="269" t="s">
        <v>152</v>
      </c>
      <c r="D256" s="269">
        <v>3619</v>
      </c>
      <c r="E256" s="269" t="s">
        <v>115</v>
      </c>
      <c r="F256"/>
    </row>
    <row r="257" spans="1:6" ht="12.75">
      <c r="A257" s="268">
        <v>3604248</v>
      </c>
      <c r="B257" s="269" t="s">
        <v>316</v>
      </c>
      <c r="C257" s="269" t="s">
        <v>317</v>
      </c>
      <c r="D257" s="269">
        <v>3619</v>
      </c>
      <c r="E257" s="269" t="s">
        <v>115</v>
      </c>
      <c r="F257"/>
    </row>
    <row r="258" spans="1:6" ht="12.75">
      <c r="A258" s="268">
        <v>3604247</v>
      </c>
      <c r="B258" s="269" t="s">
        <v>316</v>
      </c>
      <c r="C258" s="269" t="s">
        <v>318</v>
      </c>
      <c r="D258" s="269">
        <v>3619</v>
      </c>
      <c r="E258" s="269" t="s">
        <v>117</v>
      </c>
      <c r="F258"/>
    </row>
    <row r="259" spans="1:6" ht="12.75">
      <c r="A259" s="268">
        <v>9112459</v>
      </c>
      <c r="B259" s="269" t="s">
        <v>913</v>
      </c>
      <c r="C259" s="269" t="s">
        <v>119</v>
      </c>
      <c r="D259" s="269">
        <v>3619</v>
      </c>
      <c r="E259" s="269" t="s">
        <v>115</v>
      </c>
      <c r="F259"/>
    </row>
    <row r="260" spans="1:6" ht="12.75">
      <c r="A260" s="268">
        <v>8306142</v>
      </c>
      <c r="B260" s="269" t="s">
        <v>915</v>
      </c>
      <c r="C260" s="269" t="s">
        <v>264</v>
      </c>
      <c r="D260" s="269">
        <v>3619</v>
      </c>
      <c r="E260" s="269" t="s">
        <v>115</v>
      </c>
      <c r="F260"/>
    </row>
    <row r="261" spans="1:6" ht="12.75">
      <c r="A261" s="268">
        <v>7804230</v>
      </c>
      <c r="B261" s="269" t="s">
        <v>375</v>
      </c>
      <c r="C261" s="269" t="s">
        <v>158</v>
      </c>
      <c r="D261" s="269">
        <v>3619</v>
      </c>
      <c r="E261" s="269" t="s">
        <v>115</v>
      </c>
      <c r="F261"/>
    </row>
    <row r="262" spans="1:6" ht="12.75">
      <c r="A262" s="268">
        <v>3606077</v>
      </c>
      <c r="B262" s="269" t="s">
        <v>917</v>
      </c>
      <c r="C262" s="269" t="s">
        <v>171</v>
      </c>
      <c r="D262" s="269">
        <v>3619</v>
      </c>
      <c r="E262" s="269" t="s">
        <v>115</v>
      </c>
      <c r="F262"/>
    </row>
    <row r="263" spans="1:6" ht="12.75">
      <c r="A263" s="268">
        <v>3600413</v>
      </c>
      <c r="B263" s="269" t="s">
        <v>399</v>
      </c>
      <c r="C263" s="269" t="s">
        <v>400</v>
      </c>
      <c r="D263" s="269">
        <v>3619</v>
      </c>
      <c r="E263" s="269" t="s">
        <v>115</v>
      </c>
      <c r="F263"/>
    </row>
    <row r="264" spans="1:6" ht="12.75">
      <c r="A264" s="268">
        <v>3600505</v>
      </c>
      <c r="B264" s="269" t="s">
        <v>405</v>
      </c>
      <c r="C264" s="269" t="s">
        <v>247</v>
      </c>
      <c r="D264" s="269">
        <v>3619</v>
      </c>
      <c r="E264" s="269" t="s">
        <v>117</v>
      </c>
      <c r="F264"/>
    </row>
    <row r="265" spans="1:6" ht="12.75">
      <c r="A265" s="268">
        <v>3600455</v>
      </c>
      <c r="B265" s="269" t="s">
        <v>405</v>
      </c>
      <c r="C265" s="269" t="s">
        <v>163</v>
      </c>
      <c r="D265" s="269">
        <v>3619</v>
      </c>
      <c r="E265" s="269" t="s">
        <v>115</v>
      </c>
      <c r="F265"/>
    </row>
    <row r="266" spans="1:6" ht="12.75">
      <c r="A266" s="268">
        <v>3606270</v>
      </c>
      <c r="B266" s="269" t="s">
        <v>930</v>
      </c>
      <c r="C266" s="269" t="s">
        <v>423</v>
      </c>
      <c r="D266" s="269">
        <v>3619</v>
      </c>
      <c r="E266" s="269" t="s">
        <v>115</v>
      </c>
      <c r="F266"/>
    </row>
    <row r="267" spans="1:6" ht="12.75">
      <c r="A267" s="268">
        <v>3601909</v>
      </c>
      <c r="B267" s="269" t="s">
        <v>430</v>
      </c>
      <c r="C267" s="269" t="s">
        <v>125</v>
      </c>
      <c r="D267" s="269">
        <v>3619</v>
      </c>
      <c r="E267" s="269" t="s">
        <v>115</v>
      </c>
      <c r="F267"/>
    </row>
    <row r="268" spans="1:6" ht="12.75">
      <c r="A268" s="268">
        <v>3603152</v>
      </c>
      <c r="B268" s="269" t="s">
        <v>431</v>
      </c>
      <c r="C268" s="269" t="s">
        <v>125</v>
      </c>
      <c r="D268" s="269">
        <v>3619</v>
      </c>
      <c r="E268" s="269" t="s">
        <v>115</v>
      </c>
      <c r="F268"/>
    </row>
    <row r="269" spans="1:6" ht="12.75">
      <c r="A269" s="268">
        <v>3603568</v>
      </c>
      <c r="B269" s="269" t="s">
        <v>431</v>
      </c>
      <c r="C269" s="269" t="s">
        <v>305</v>
      </c>
      <c r="D269" s="269">
        <v>3619</v>
      </c>
      <c r="E269" s="269" t="s">
        <v>115</v>
      </c>
      <c r="F269"/>
    </row>
    <row r="270" spans="1:6" ht="12.75">
      <c r="A270" s="268">
        <v>3606290</v>
      </c>
      <c r="B270" s="269" t="s">
        <v>431</v>
      </c>
      <c r="C270" s="269" t="s">
        <v>163</v>
      </c>
      <c r="D270" s="269">
        <v>3619</v>
      </c>
      <c r="E270" s="269" t="s">
        <v>115</v>
      </c>
      <c r="F270"/>
    </row>
    <row r="271" spans="1:6" ht="12.75">
      <c r="A271" s="268">
        <v>3603435</v>
      </c>
      <c r="B271" s="269" t="s">
        <v>433</v>
      </c>
      <c r="C271" s="269" t="s">
        <v>258</v>
      </c>
      <c r="D271" s="269">
        <v>3619</v>
      </c>
      <c r="E271" s="269" t="s">
        <v>115</v>
      </c>
      <c r="F271"/>
    </row>
    <row r="272" spans="1:6" ht="12.75">
      <c r="A272" s="268">
        <v>3605943</v>
      </c>
      <c r="B272" s="269" t="s">
        <v>766</v>
      </c>
      <c r="C272" s="269" t="s">
        <v>767</v>
      </c>
      <c r="D272" s="269">
        <v>3619</v>
      </c>
      <c r="E272" s="269" t="s">
        <v>117</v>
      </c>
      <c r="F272"/>
    </row>
    <row r="273" spans="1:6" ht="12.75">
      <c r="A273" s="268">
        <v>3605228</v>
      </c>
      <c r="B273" s="269" t="s">
        <v>766</v>
      </c>
      <c r="C273" s="269" t="s">
        <v>460</v>
      </c>
      <c r="D273" s="269">
        <v>3619</v>
      </c>
      <c r="E273" s="269" t="s">
        <v>115</v>
      </c>
      <c r="F273"/>
    </row>
    <row r="274" spans="1:6" ht="12.75">
      <c r="A274" s="268">
        <v>3601562</v>
      </c>
      <c r="B274" s="269" t="s">
        <v>775</v>
      </c>
      <c r="C274" s="269" t="s">
        <v>121</v>
      </c>
      <c r="D274" s="269">
        <v>3619</v>
      </c>
      <c r="E274" s="269" t="s">
        <v>115</v>
      </c>
      <c r="F274"/>
    </row>
    <row r="275" spans="1:6" ht="12.75">
      <c r="A275" s="268">
        <v>3606303</v>
      </c>
      <c r="B275" s="269" t="s">
        <v>946</v>
      </c>
      <c r="C275" s="269" t="s">
        <v>221</v>
      </c>
      <c r="D275" s="269">
        <v>3619</v>
      </c>
      <c r="E275" s="269" t="s">
        <v>115</v>
      </c>
      <c r="F275"/>
    </row>
    <row r="276" spans="1:6" ht="12.75">
      <c r="A276" s="268">
        <v>3604354</v>
      </c>
      <c r="B276" s="269" t="s">
        <v>793</v>
      </c>
      <c r="C276" s="269" t="s">
        <v>162</v>
      </c>
      <c r="D276" s="269">
        <v>3619</v>
      </c>
      <c r="E276" s="269" t="s">
        <v>115</v>
      </c>
      <c r="F276"/>
    </row>
    <row r="277" spans="1:6" ht="12.75">
      <c r="A277" s="268">
        <v>3606274</v>
      </c>
      <c r="B277" s="269" t="s">
        <v>794</v>
      </c>
      <c r="C277" s="269" t="s">
        <v>169</v>
      </c>
      <c r="D277" s="269">
        <v>3619</v>
      </c>
      <c r="E277" s="269" t="s">
        <v>115</v>
      </c>
      <c r="F277"/>
    </row>
    <row r="278" spans="1:6" ht="12.75">
      <c r="A278" s="268">
        <v>3606232</v>
      </c>
      <c r="B278" s="269" t="s">
        <v>818</v>
      </c>
      <c r="C278" s="269" t="s">
        <v>819</v>
      </c>
      <c r="D278" s="269">
        <v>3619</v>
      </c>
      <c r="E278" s="269" t="s">
        <v>117</v>
      </c>
      <c r="F278"/>
    </row>
    <row r="279" spans="1:6" ht="12.75">
      <c r="A279" s="268">
        <v>3606233</v>
      </c>
      <c r="B279" s="269" t="s">
        <v>818</v>
      </c>
      <c r="C279" s="269" t="s">
        <v>820</v>
      </c>
      <c r="D279" s="269">
        <v>3619</v>
      </c>
      <c r="E279" s="269" t="s">
        <v>115</v>
      </c>
      <c r="F279"/>
    </row>
    <row r="280" spans="1:6" ht="12.75">
      <c r="A280" s="268">
        <v>1802112</v>
      </c>
      <c r="B280" s="269" t="s">
        <v>545</v>
      </c>
      <c r="C280" s="269" t="s">
        <v>247</v>
      </c>
      <c r="D280" s="269">
        <v>3619</v>
      </c>
      <c r="E280" s="269" t="s">
        <v>117</v>
      </c>
      <c r="F280"/>
    </row>
    <row r="281" spans="1:6" ht="12.75">
      <c r="A281" s="268">
        <v>1802113</v>
      </c>
      <c r="B281" s="269" t="s">
        <v>545</v>
      </c>
      <c r="C281" s="269" t="s">
        <v>600</v>
      </c>
      <c r="D281" s="269">
        <v>3619</v>
      </c>
      <c r="E281" s="269" t="s">
        <v>115</v>
      </c>
      <c r="F281"/>
    </row>
    <row r="282" spans="1:6" ht="12.75">
      <c r="A282" s="268">
        <v>1802114</v>
      </c>
      <c r="B282" s="269" t="s">
        <v>545</v>
      </c>
      <c r="C282" s="269" t="s">
        <v>360</v>
      </c>
      <c r="D282" s="269">
        <v>3619</v>
      </c>
      <c r="E282" s="269" t="s">
        <v>115</v>
      </c>
      <c r="F282"/>
    </row>
    <row r="283" spans="1:6" ht="12.75">
      <c r="A283" s="268">
        <v>3601800</v>
      </c>
      <c r="B283" s="269" t="s">
        <v>546</v>
      </c>
      <c r="C283" s="269" t="s">
        <v>280</v>
      </c>
      <c r="D283" s="269">
        <v>3619</v>
      </c>
      <c r="E283" s="269" t="s">
        <v>115</v>
      </c>
      <c r="F283"/>
    </row>
    <row r="284" spans="1:6" ht="12.75">
      <c r="A284" s="268">
        <v>3600412</v>
      </c>
      <c r="B284" s="269" t="s">
        <v>562</v>
      </c>
      <c r="C284" s="269" t="s">
        <v>564</v>
      </c>
      <c r="D284" s="269">
        <v>3619</v>
      </c>
      <c r="E284" s="269" t="s">
        <v>115</v>
      </c>
      <c r="F284"/>
    </row>
    <row r="285" spans="1:6" ht="12.75">
      <c r="A285" s="268">
        <v>3606009</v>
      </c>
      <c r="B285" s="269" t="s">
        <v>828</v>
      </c>
      <c r="C285" s="269" t="s">
        <v>119</v>
      </c>
      <c r="D285" s="269">
        <v>3619</v>
      </c>
      <c r="E285" s="269" t="s">
        <v>115</v>
      </c>
      <c r="F285"/>
    </row>
    <row r="286" spans="1:6" ht="12.75">
      <c r="A286" s="268">
        <v>3600432</v>
      </c>
      <c r="B286" s="269" t="s">
        <v>830</v>
      </c>
      <c r="C286" s="269" t="s">
        <v>211</v>
      </c>
      <c r="D286" s="269">
        <v>3619</v>
      </c>
      <c r="E286" s="269" t="s">
        <v>115</v>
      </c>
      <c r="F286"/>
    </row>
    <row r="287" spans="1:6" ht="12.75">
      <c r="A287" s="268">
        <v>3606197</v>
      </c>
      <c r="B287" s="269" t="s">
        <v>596</v>
      </c>
      <c r="C287" s="269" t="s">
        <v>143</v>
      </c>
      <c r="D287" s="269">
        <v>3619</v>
      </c>
      <c r="E287" s="269" t="s">
        <v>115</v>
      </c>
      <c r="F287"/>
    </row>
    <row r="288" spans="1:6" ht="12.75">
      <c r="A288" s="268">
        <v>3606217</v>
      </c>
      <c r="B288" s="269" t="s">
        <v>602</v>
      </c>
      <c r="C288" s="269" t="s">
        <v>1147</v>
      </c>
      <c r="D288" s="269">
        <v>3619</v>
      </c>
      <c r="E288" s="269" t="s">
        <v>117</v>
      </c>
      <c r="F288"/>
    </row>
    <row r="289" spans="1:6" ht="12.75">
      <c r="A289" s="268">
        <v>3606118</v>
      </c>
      <c r="B289" s="269" t="s">
        <v>616</v>
      </c>
      <c r="C289" s="269" t="s">
        <v>176</v>
      </c>
      <c r="D289" s="269">
        <v>3619</v>
      </c>
      <c r="E289" s="269" t="s">
        <v>115</v>
      </c>
      <c r="F289"/>
    </row>
    <row r="290" spans="1:6" ht="12.75">
      <c r="A290" s="268">
        <v>3606366</v>
      </c>
      <c r="B290" s="269" t="s">
        <v>989</v>
      </c>
      <c r="C290" s="269" t="s">
        <v>255</v>
      </c>
      <c r="D290" s="269">
        <v>3619</v>
      </c>
      <c r="E290" s="269" t="s">
        <v>115</v>
      </c>
      <c r="F290"/>
    </row>
    <row r="291" spans="1:6" ht="12.75">
      <c r="A291" s="268">
        <v>3605668</v>
      </c>
      <c r="B291" s="269" t="s">
        <v>628</v>
      </c>
      <c r="C291" s="269" t="s">
        <v>295</v>
      </c>
      <c r="D291" s="269">
        <v>3619</v>
      </c>
      <c r="E291" s="269" t="s">
        <v>115</v>
      </c>
      <c r="F291"/>
    </row>
    <row r="292" spans="1:6" ht="12.75">
      <c r="A292" s="268">
        <v>3605935</v>
      </c>
      <c r="B292" s="269" t="s">
        <v>639</v>
      </c>
      <c r="C292" s="269" t="s">
        <v>258</v>
      </c>
      <c r="D292" s="269">
        <v>3619</v>
      </c>
      <c r="E292" s="269" t="s">
        <v>115</v>
      </c>
      <c r="F292"/>
    </row>
    <row r="293" spans="1:6" ht="12.75">
      <c r="A293" s="268">
        <v>3600966</v>
      </c>
      <c r="B293" s="269" t="s">
        <v>640</v>
      </c>
      <c r="C293" s="269" t="s">
        <v>641</v>
      </c>
      <c r="D293" s="269">
        <v>3619</v>
      </c>
      <c r="E293" s="269" t="s">
        <v>117</v>
      </c>
      <c r="F293"/>
    </row>
    <row r="294" spans="1:6" ht="12.75">
      <c r="A294" s="268">
        <v>3600967</v>
      </c>
      <c r="B294" s="269" t="s">
        <v>640</v>
      </c>
      <c r="C294" s="269" t="s">
        <v>408</v>
      </c>
      <c r="D294" s="269">
        <v>3619</v>
      </c>
      <c r="E294" s="269" t="s">
        <v>115</v>
      </c>
      <c r="F294"/>
    </row>
    <row r="295" spans="1:6" ht="12.75">
      <c r="A295" s="268">
        <v>8410596</v>
      </c>
      <c r="B295" s="269" t="s">
        <v>642</v>
      </c>
      <c r="C295" s="269" t="s">
        <v>643</v>
      </c>
      <c r="D295" s="269">
        <v>3619</v>
      </c>
      <c r="E295" s="269" t="s">
        <v>115</v>
      </c>
      <c r="F295"/>
    </row>
    <row r="296" spans="1:6" ht="12.75">
      <c r="A296" s="268">
        <v>3602166</v>
      </c>
      <c r="B296" s="269" t="s">
        <v>644</v>
      </c>
      <c r="C296" s="269" t="s">
        <v>143</v>
      </c>
      <c r="D296" s="269">
        <v>3619</v>
      </c>
      <c r="E296" s="269" t="s">
        <v>115</v>
      </c>
      <c r="F296"/>
    </row>
    <row r="297" spans="1:6" ht="12.75">
      <c r="A297" s="268">
        <v>3602164</v>
      </c>
      <c r="B297" s="269" t="s">
        <v>644</v>
      </c>
      <c r="C297" s="269" t="s">
        <v>220</v>
      </c>
      <c r="D297" s="269">
        <v>3619</v>
      </c>
      <c r="E297" s="269" t="s">
        <v>115</v>
      </c>
      <c r="F297"/>
    </row>
    <row r="298" spans="1:6" ht="12.75">
      <c r="A298" s="268">
        <v>3604909</v>
      </c>
      <c r="B298" s="269" t="s">
        <v>644</v>
      </c>
      <c r="C298" s="269" t="s">
        <v>163</v>
      </c>
      <c r="D298" s="269">
        <v>3619</v>
      </c>
      <c r="E298" s="269" t="s">
        <v>117</v>
      </c>
      <c r="F298"/>
    </row>
    <row r="299" spans="1:6" ht="12.75">
      <c r="A299" s="268">
        <v>3600477</v>
      </c>
      <c r="B299" s="269" t="s">
        <v>644</v>
      </c>
      <c r="C299" s="269" t="s">
        <v>129</v>
      </c>
      <c r="D299" s="269">
        <v>3619</v>
      </c>
      <c r="E299" s="269" t="s">
        <v>115</v>
      </c>
      <c r="F299"/>
    </row>
    <row r="300" spans="1:6" ht="12.75">
      <c r="A300" s="268">
        <v>3606198</v>
      </c>
      <c r="B300" s="269" t="s">
        <v>647</v>
      </c>
      <c r="C300" s="269" t="s">
        <v>440</v>
      </c>
      <c r="D300" s="269">
        <v>3619</v>
      </c>
      <c r="E300" s="269" t="s">
        <v>115</v>
      </c>
      <c r="F300"/>
    </row>
    <row r="301" spans="1:6" ht="12.75">
      <c r="A301" s="268">
        <v>1801307</v>
      </c>
      <c r="B301" s="269" t="s">
        <v>653</v>
      </c>
      <c r="C301" s="269" t="s">
        <v>125</v>
      </c>
      <c r="D301" s="269">
        <v>3619</v>
      </c>
      <c r="E301" s="269" t="s">
        <v>115</v>
      </c>
      <c r="F301"/>
    </row>
    <row r="302" spans="1:6" ht="12.75">
      <c r="A302" s="268">
        <v>3604460</v>
      </c>
      <c r="B302" s="269" t="s">
        <v>856</v>
      </c>
      <c r="C302" s="269" t="s">
        <v>162</v>
      </c>
      <c r="D302" s="269">
        <v>3619</v>
      </c>
      <c r="E302" s="269" t="s">
        <v>115</v>
      </c>
      <c r="F302"/>
    </row>
    <row r="303" spans="1:6" ht="12.75">
      <c r="A303" s="268">
        <v>3603604</v>
      </c>
      <c r="B303" s="269" t="s">
        <v>661</v>
      </c>
      <c r="C303" s="269" t="s">
        <v>139</v>
      </c>
      <c r="D303" s="269">
        <v>3619</v>
      </c>
      <c r="E303" s="269" t="s">
        <v>115</v>
      </c>
      <c r="F303"/>
    </row>
    <row r="304" spans="1:6" ht="12.75">
      <c r="A304" s="268">
        <v>6002740</v>
      </c>
      <c r="B304" s="269" t="s">
        <v>666</v>
      </c>
      <c r="C304" s="269" t="s">
        <v>259</v>
      </c>
      <c r="D304" s="269">
        <v>3619</v>
      </c>
      <c r="E304" s="269" t="s">
        <v>115</v>
      </c>
      <c r="F304"/>
    </row>
    <row r="305" spans="1:6" ht="12.75">
      <c r="A305" s="268">
        <v>1802352</v>
      </c>
      <c r="B305" s="269" t="s">
        <v>1156</v>
      </c>
      <c r="C305" s="269" t="s">
        <v>365</v>
      </c>
      <c r="D305" s="269">
        <v>3619</v>
      </c>
      <c r="E305" s="269" t="s">
        <v>115</v>
      </c>
      <c r="F305"/>
    </row>
    <row r="306" spans="1:6" ht="12.75">
      <c r="A306" s="268">
        <v>3600430</v>
      </c>
      <c r="B306" s="269" t="s">
        <v>680</v>
      </c>
      <c r="C306" s="269" t="s">
        <v>220</v>
      </c>
      <c r="D306" s="269">
        <v>3619</v>
      </c>
      <c r="E306" s="269" t="s">
        <v>115</v>
      </c>
      <c r="F306"/>
    </row>
    <row r="307" spans="1:6" ht="12.75">
      <c r="A307" s="268">
        <v>3602100</v>
      </c>
      <c r="B307" s="269" t="s">
        <v>142</v>
      </c>
      <c r="C307" s="269" t="s">
        <v>145</v>
      </c>
      <c r="D307" s="269">
        <v>3620</v>
      </c>
      <c r="E307" s="269" t="s">
        <v>115</v>
      </c>
      <c r="F307"/>
    </row>
    <row r="308" spans="1:6" ht="12.75">
      <c r="A308" s="268">
        <v>3605931</v>
      </c>
      <c r="B308" s="269" t="s">
        <v>142</v>
      </c>
      <c r="C308" s="269" t="s">
        <v>147</v>
      </c>
      <c r="D308" s="269">
        <v>3620</v>
      </c>
      <c r="E308" s="269" t="s">
        <v>117</v>
      </c>
      <c r="F308"/>
    </row>
    <row r="309" spans="1:6" ht="12.75">
      <c r="A309" s="268">
        <v>9201381</v>
      </c>
      <c r="B309" s="269" t="s">
        <v>877</v>
      </c>
      <c r="C309" s="269" t="s">
        <v>423</v>
      </c>
      <c r="D309" s="269">
        <v>3620</v>
      </c>
      <c r="E309" s="269" t="s">
        <v>115</v>
      </c>
      <c r="F309"/>
    </row>
    <row r="310" spans="1:6" ht="12.75">
      <c r="A310" s="268">
        <v>3605930</v>
      </c>
      <c r="B310" s="269" t="s">
        <v>174</v>
      </c>
      <c r="C310" s="269" t="s">
        <v>175</v>
      </c>
      <c r="D310" s="269">
        <v>3620</v>
      </c>
      <c r="E310" s="269" t="s">
        <v>117</v>
      </c>
      <c r="F310"/>
    </row>
    <row r="311" spans="1:6" ht="12.75">
      <c r="A311" s="268">
        <v>3604975</v>
      </c>
      <c r="B311" s="269" t="s">
        <v>174</v>
      </c>
      <c r="C311" s="269" t="s">
        <v>176</v>
      </c>
      <c r="D311" s="269">
        <v>3620</v>
      </c>
      <c r="E311" s="269" t="s">
        <v>115</v>
      </c>
      <c r="F311"/>
    </row>
    <row r="312" spans="1:6" ht="12.75">
      <c r="A312" s="268">
        <v>3606365</v>
      </c>
      <c r="B312" s="269" t="s">
        <v>879</v>
      </c>
      <c r="C312" s="269" t="s">
        <v>1020</v>
      </c>
      <c r="D312" s="269">
        <v>3620</v>
      </c>
      <c r="E312" s="269" t="s">
        <v>115</v>
      </c>
      <c r="F312"/>
    </row>
    <row r="313" spans="1:6" ht="12.75">
      <c r="A313" s="268">
        <v>3601368</v>
      </c>
      <c r="B313" s="269" t="s">
        <v>184</v>
      </c>
      <c r="C313" s="269" t="s">
        <v>141</v>
      </c>
      <c r="D313" s="269">
        <v>3620</v>
      </c>
      <c r="E313" s="269" t="s">
        <v>115</v>
      </c>
      <c r="F313"/>
    </row>
    <row r="314" spans="1:6" ht="12.75">
      <c r="A314" s="268">
        <v>3601244</v>
      </c>
      <c r="B314" s="269" t="s">
        <v>196</v>
      </c>
      <c r="C314" s="269" t="s">
        <v>178</v>
      </c>
      <c r="D314" s="269">
        <v>3620</v>
      </c>
      <c r="E314" s="269" t="s">
        <v>115</v>
      </c>
      <c r="F314"/>
    </row>
    <row r="315" spans="1:6" ht="12.75">
      <c r="A315" s="268">
        <v>3601261</v>
      </c>
      <c r="B315" s="269" t="s">
        <v>265</v>
      </c>
      <c r="C315" s="269" t="s">
        <v>266</v>
      </c>
      <c r="D315" s="269">
        <v>3620</v>
      </c>
      <c r="E315" s="269" t="s">
        <v>115</v>
      </c>
      <c r="F315"/>
    </row>
    <row r="316" spans="1:6" ht="12.75">
      <c r="A316" s="268">
        <v>3606276</v>
      </c>
      <c r="B316" s="269" t="s">
        <v>894</v>
      </c>
      <c r="C316" s="269" t="s">
        <v>178</v>
      </c>
      <c r="D316" s="269">
        <v>3620</v>
      </c>
      <c r="E316" s="269" t="s">
        <v>115</v>
      </c>
      <c r="F316"/>
    </row>
    <row r="317" spans="1:6" ht="12.75">
      <c r="A317" s="268">
        <v>3606075</v>
      </c>
      <c r="B317" s="269" t="s">
        <v>273</v>
      </c>
      <c r="C317" s="269" t="s">
        <v>274</v>
      </c>
      <c r="D317" s="269">
        <v>3620</v>
      </c>
      <c r="E317" s="269" t="s">
        <v>115</v>
      </c>
      <c r="F317"/>
    </row>
    <row r="318" spans="1:6" ht="12.75">
      <c r="A318" s="268">
        <v>3605355</v>
      </c>
      <c r="B318" s="269" t="s">
        <v>718</v>
      </c>
      <c r="C318" s="269" t="s">
        <v>198</v>
      </c>
      <c r="D318" s="269">
        <v>3620</v>
      </c>
      <c r="E318" s="269" t="s">
        <v>115</v>
      </c>
      <c r="F318"/>
    </row>
    <row r="319" spans="1:6" ht="12.75">
      <c r="A319" s="268">
        <v>7716205</v>
      </c>
      <c r="B319" s="269" t="s">
        <v>901</v>
      </c>
      <c r="C319" s="269" t="s">
        <v>1029</v>
      </c>
      <c r="D319" s="269">
        <v>3620</v>
      </c>
      <c r="E319" s="269" t="s">
        <v>115</v>
      </c>
      <c r="F319"/>
    </row>
    <row r="320" spans="1:6" ht="12.75">
      <c r="A320" s="268">
        <v>3604503</v>
      </c>
      <c r="B320" s="269" t="s">
        <v>304</v>
      </c>
      <c r="C320" s="269" t="s">
        <v>218</v>
      </c>
      <c r="D320" s="269">
        <v>3620</v>
      </c>
      <c r="E320" s="269" t="s">
        <v>115</v>
      </c>
      <c r="F320"/>
    </row>
    <row r="321" spans="1:6" ht="12.75">
      <c r="A321" s="268">
        <v>3601383</v>
      </c>
      <c r="B321" s="269" t="s">
        <v>332</v>
      </c>
      <c r="C321" s="269" t="s">
        <v>125</v>
      </c>
      <c r="D321" s="269">
        <v>3620</v>
      </c>
      <c r="E321" s="269" t="s">
        <v>115</v>
      </c>
      <c r="F321"/>
    </row>
    <row r="322" spans="1:6" ht="12.75">
      <c r="A322" s="268">
        <v>3605836</v>
      </c>
      <c r="B322" s="269" t="s">
        <v>335</v>
      </c>
      <c r="C322" s="269" t="s">
        <v>171</v>
      </c>
      <c r="D322" s="269">
        <v>3620</v>
      </c>
      <c r="E322" s="269" t="s">
        <v>115</v>
      </c>
      <c r="F322"/>
    </row>
    <row r="323" spans="1:6" ht="12.75">
      <c r="A323" s="268">
        <v>3605111</v>
      </c>
      <c r="B323" s="269" t="s">
        <v>344</v>
      </c>
      <c r="C323" s="269" t="s">
        <v>143</v>
      </c>
      <c r="D323" s="269">
        <v>3620</v>
      </c>
      <c r="E323" s="269" t="s">
        <v>115</v>
      </c>
      <c r="F323"/>
    </row>
    <row r="324" spans="1:6" ht="12.75">
      <c r="A324" s="268">
        <v>3605106</v>
      </c>
      <c r="B324" s="269" t="s">
        <v>740</v>
      </c>
      <c r="C324" s="269" t="s">
        <v>198</v>
      </c>
      <c r="D324" s="269">
        <v>3620</v>
      </c>
      <c r="E324" s="269" t="s">
        <v>115</v>
      </c>
      <c r="F324"/>
    </row>
    <row r="325" spans="1:6" ht="12.75">
      <c r="A325" s="268">
        <v>3606275</v>
      </c>
      <c r="B325" s="269" t="s">
        <v>912</v>
      </c>
      <c r="C325" s="269" t="s">
        <v>178</v>
      </c>
      <c r="D325" s="269">
        <v>3620</v>
      </c>
      <c r="E325" s="269" t="s">
        <v>115</v>
      </c>
      <c r="F325"/>
    </row>
    <row r="326" spans="1:6" ht="12.75">
      <c r="A326" s="268">
        <v>3604574</v>
      </c>
      <c r="B326" s="269" t="s">
        <v>355</v>
      </c>
      <c r="C326" s="269" t="s">
        <v>205</v>
      </c>
      <c r="D326" s="269">
        <v>3620</v>
      </c>
      <c r="E326" s="269" t="s">
        <v>115</v>
      </c>
      <c r="F326"/>
    </row>
    <row r="327" spans="1:6" ht="12.75">
      <c r="A327" s="268">
        <v>3602892</v>
      </c>
      <c r="B327" s="269" t="s">
        <v>361</v>
      </c>
      <c r="C327" s="269" t="s">
        <v>266</v>
      </c>
      <c r="D327" s="269">
        <v>3620</v>
      </c>
      <c r="E327" s="269" t="s">
        <v>115</v>
      </c>
      <c r="F327"/>
    </row>
    <row r="328" spans="1:6" ht="12.75">
      <c r="A328" s="268">
        <v>3601226</v>
      </c>
      <c r="B328" s="269" t="s">
        <v>374</v>
      </c>
      <c r="C328" s="269" t="s">
        <v>293</v>
      </c>
      <c r="D328" s="269">
        <v>3620</v>
      </c>
      <c r="E328" s="269" t="s">
        <v>115</v>
      </c>
      <c r="F328"/>
    </row>
    <row r="329" spans="1:6" ht="12.75">
      <c r="A329" s="268">
        <v>3605817</v>
      </c>
      <c r="B329" s="269" t="s">
        <v>412</v>
      </c>
      <c r="C329" s="269" t="s">
        <v>326</v>
      </c>
      <c r="D329" s="269">
        <v>3620</v>
      </c>
      <c r="E329" s="269" t="s">
        <v>117</v>
      </c>
      <c r="F329"/>
    </row>
    <row r="330" spans="1:6" ht="12.75">
      <c r="A330" s="268">
        <v>3600009</v>
      </c>
      <c r="B330" s="269" t="s">
        <v>415</v>
      </c>
      <c r="C330" s="269" t="s">
        <v>223</v>
      </c>
      <c r="D330" s="269">
        <v>3620</v>
      </c>
      <c r="E330" s="269" t="s">
        <v>115</v>
      </c>
      <c r="F330"/>
    </row>
    <row r="331" spans="1:6" ht="12.75">
      <c r="A331" s="268">
        <v>3601637</v>
      </c>
      <c r="B331" s="269" t="s">
        <v>762</v>
      </c>
      <c r="C331" s="269" t="s">
        <v>154</v>
      </c>
      <c r="D331" s="269">
        <v>3620</v>
      </c>
      <c r="E331" s="269" t="s">
        <v>117</v>
      </c>
      <c r="F331"/>
    </row>
    <row r="332" spans="1:6" ht="12.75">
      <c r="A332" s="268">
        <v>3605428</v>
      </c>
      <c r="B332" s="269" t="s">
        <v>419</v>
      </c>
      <c r="C332" s="269" t="s">
        <v>420</v>
      </c>
      <c r="D332" s="269">
        <v>3620</v>
      </c>
      <c r="E332" s="269" t="s">
        <v>115</v>
      </c>
      <c r="F332"/>
    </row>
    <row r="333" spans="1:6" ht="12.75">
      <c r="A333" s="268">
        <v>3605801</v>
      </c>
      <c r="B333" s="269" t="s">
        <v>419</v>
      </c>
      <c r="C333" s="269" t="s">
        <v>421</v>
      </c>
      <c r="D333" s="269">
        <v>3620</v>
      </c>
      <c r="E333" s="269" t="s">
        <v>117</v>
      </c>
      <c r="F333"/>
    </row>
    <row r="334" spans="1:6" ht="12.75">
      <c r="A334" s="268">
        <v>3606007</v>
      </c>
      <c r="B334" s="269" t="s">
        <v>431</v>
      </c>
      <c r="C334" s="269" t="s">
        <v>435</v>
      </c>
      <c r="D334" s="269">
        <v>3620</v>
      </c>
      <c r="E334" s="269" t="s">
        <v>117</v>
      </c>
      <c r="F334"/>
    </row>
    <row r="335" spans="1:6" ht="12.75">
      <c r="A335" s="268">
        <v>3604511</v>
      </c>
      <c r="B335" s="269" t="s">
        <v>450</v>
      </c>
      <c r="C335" s="269" t="s">
        <v>149</v>
      </c>
      <c r="D335" s="269">
        <v>3620</v>
      </c>
      <c r="E335" s="269" t="s">
        <v>115</v>
      </c>
      <c r="F335"/>
    </row>
    <row r="336" spans="1:6" ht="12.75">
      <c r="A336" s="268">
        <v>3604610</v>
      </c>
      <c r="B336" s="269" t="s">
        <v>450</v>
      </c>
      <c r="C336" s="269" t="s">
        <v>427</v>
      </c>
      <c r="D336" s="269">
        <v>3620</v>
      </c>
      <c r="E336" s="269" t="s">
        <v>115</v>
      </c>
      <c r="F336"/>
    </row>
    <row r="337" spans="1:6" ht="12.75">
      <c r="A337" s="268">
        <v>3602896</v>
      </c>
      <c r="B337" s="269" t="s">
        <v>461</v>
      </c>
      <c r="C337" s="269" t="s">
        <v>462</v>
      </c>
      <c r="D337" s="269">
        <v>3620</v>
      </c>
      <c r="E337" s="269" t="s">
        <v>117</v>
      </c>
      <c r="F337"/>
    </row>
    <row r="338" spans="1:6" ht="12.75">
      <c r="A338" s="268">
        <v>3601358</v>
      </c>
      <c r="B338" s="269" t="s">
        <v>472</v>
      </c>
      <c r="C338" s="269" t="s">
        <v>360</v>
      </c>
      <c r="D338" s="269">
        <v>3620</v>
      </c>
      <c r="E338" s="269" t="s">
        <v>115</v>
      </c>
      <c r="F338"/>
    </row>
    <row r="339" spans="1:6" ht="12.75">
      <c r="A339" s="268">
        <v>3606222</v>
      </c>
      <c r="B339" s="269" t="s">
        <v>782</v>
      </c>
      <c r="C339" s="269" t="s">
        <v>783</v>
      </c>
      <c r="D339" s="269">
        <v>3620</v>
      </c>
      <c r="E339" s="269" t="s">
        <v>117</v>
      </c>
      <c r="F339"/>
    </row>
    <row r="340" spans="1:6" ht="12.75">
      <c r="A340" s="268">
        <v>3605427</v>
      </c>
      <c r="B340" s="269" t="s">
        <v>474</v>
      </c>
      <c r="C340" s="269" t="s">
        <v>162</v>
      </c>
      <c r="D340" s="269">
        <v>3620</v>
      </c>
      <c r="E340" s="269" t="s">
        <v>115</v>
      </c>
      <c r="F340"/>
    </row>
    <row r="341" spans="1:6" ht="12.75">
      <c r="A341" s="268">
        <v>3606256</v>
      </c>
      <c r="B341" s="269" t="s">
        <v>474</v>
      </c>
      <c r="C341" s="269" t="s">
        <v>784</v>
      </c>
      <c r="D341" s="269">
        <v>3620</v>
      </c>
      <c r="E341" s="269" t="s">
        <v>117</v>
      </c>
      <c r="F341"/>
    </row>
    <row r="342" spans="1:6" ht="12.75">
      <c r="A342" s="268">
        <v>7708034</v>
      </c>
      <c r="B342" s="269" t="s">
        <v>480</v>
      </c>
      <c r="C342" s="269" t="s">
        <v>481</v>
      </c>
      <c r="D342" s="269">
        <v>3620</v>
      </c>
      <c r="E342" s="269" t="s">
        <v>117</v>
      </c>
      <c r="F342"/>
    </row>
    <row r="343" spans="1:6" ht="12.75">
      <c r="A343" s="268">
        <v>7704666</v>
      </c>
      <c r="B343" s="269" t="s">
        <v>480</v>
      </c>
      <c r="C343" s="269" t="s">
        <v>266</v>
      </c>
      <c r="D343" s="269">
        <v>3620</v>
      </c>
      <c r="E343" s="269" t="s">
        <v>115</v>
      </c>
      <c r="F343"/>
    </row>
    <row r="344" spans="1:6" ht="12.75">
      <c r="A344" s="268">
        <v>3606314</v>
      </c>
      <c r="B344" s="269" t="s">
        <v>791</v>
      </c>
      <c r="C344" s="269" t="s">
        <v>851</v>
      </c>
      <c r="D344" s="269">
        <v>3620</v>
      </c>
      <c r="E344" s="269" t="s">
        <v>115</v>
      </c>
      <c r="F344"/>
    </row>
    <row r="345" spans="1:6" ht="12.75">
      <c r="A345" s="268">
        <v>3601278</v>
      </c>
      <c r="B345" s="269" t="s">
        <v>510</v>
      </c>
      <c r="C345" s="269" t="s">
        <v>162</v>
      </c>
      <c r="D345" s="269">
        <v>3620</v>
      </c>
      <c r="E345" s="269" t="s">
        <v>115</v>
      </c>
      <c r="F345"/>
    </row>
    <row r="346" spans="1:6" ht="12.75">
      <c r="A346" s="268">
        <v>3602558</v>
      </c>
      <c r="B346" s="269" t="s">
        <v>510</v>
      </c>
      <c r="C346" s="269" t="s">
        <v>146</v>
      </c>
      <c r="D346" s="269">
        <v>3620</v>
      </c>
      <c r="E346" s="269" t="s">
        <v>115</v>
      </c>
      <c r="F346"/>
    </row>
    <row r="347" spans="1:6" ht="12.75">
      <c r="A347" s="268">
        <v>3604400</v>
      </c>
      <c r="B347" s="269" t="s">
        <v>528</v>
      </c>
      <c r="C347" s="269" t="s">
        <v>529</v>
      </c>
      <c r="D347" s="269">
        <v>3620</v>
      </c>
      <c r="E347" s="269" t="s">
        <v>115</v>
      </c>
      <c r="F347"/>
    </row>
    <row r="348" spans="1:6" ht="12.75">
      <c r="A348" s="268">
        <v>3605716</v>
      </c>
      <c r="B348" s="269" t="s">
        <v>528</v>
      </c>
      <c r="C348" s="269" t="s">
        <v>530</v>
      </c>
      <c r="D348" s="269">
        <v>3620</v>
      </c>
      <c r="E348" s="269" t="s">
        <v>115</v>
      </c>
      <c r="F348"/>
    </row>
    <row r="349" spans="1:6" ht="12.75">
      <c r="A349" s="268">
        <v>3606364</v>
      </c>
      <c r="B349" s="269" t="s">
        <v>964</v>
      </c>
      <c r="C349" s="269" t="s">
        <v>227</v>
      </c>
      <c r="D349" s="269">
        <v>3620</v>
      </c>
      <c r="E349" s="269" t="s">
        <v>115</v>
      </c>
      <c r="F349"/>
    </row>
    <row r="350" spans="1:6" ht="12.75">
      <c r="A350" s="268">
        <v>3604829</v>
      </c>
      <c r="B350" s="269" t="s">
        <v>543</v>
      </c>
      <c r="C350" s="269" t="s">
        <v>164</v>
      </c>
      <c r="D350" s="269">
        <v>3620</v>
      </c>
      <c r="E350" s="269" t="s">
        <v>117</v>
      </c>
      <c r="F350"/>
    </row>
    <row r="351" spans="1:6" ht="12.75">
      <c r="A351" s="268">
        <v>3604984</v>
      </c>
      <c r="B351" s="269" t="s">
        <v>554</v>
      </c>
      <c r="C351" s="269" t="s">
        <v>205</v>
      </c>
      <c r="D351" s="269">
        <v>3620</v>
      </c>
      <c r="E351" s="269" t="s">
        <v>115</v>
      </c>
      <c r="F351"/>
    </row>
    <row r="352" spans="1:6" ht="12.75">
      <c r="A352" s="268">
        <v>3605775</v>
      </c>
      <c r="B352" s="269" t="s">
        <v>554</v>
      </c>
      <c r="C352" s="269" t="s">
        <v>321</v>
      </c>
      <c r="D352" s="269">
        <v>3620</v>
      </c>
      <c r="E352" s="269" t="s">
        <v>115</v>
      </c>
      <c r="F352"/>
    </row>
    <row r="353" spans="1:6" ht="12.75">
      <c r="A353" s="268">
        <v>7805211</v>
      </c>
      <c r="B353" s="269" t="s">
        <v>572</v>
      </c>
      <c r="C353" s="269" t="s">
        <v>139</v>
      </c>
      <c r="D353" s="269">
        <v>3620</v>
      </c>
      <c r="E353" s="269" t="s">
        <v>115</v>
      </c>
      <c r="F353"/>
    </row>
    <row r="354" spans="1:6" ht="12.75">
      <c r="A354" s="268">
        <v>3606450</v>
      </c>
      <c r="B354" s="269" t="s">
        <v>978</v>
      </c>
      <c r="C354" s="269" t="s">
        <v>541</v>
      </c>
      <c r="D354" s="269">
        <v>3620</v>
      </c>
      <c r="E354" s="269" t="s">
        <v>115</v>
      </c>
      <c r="F354"/>
    </row>
    <row r="355" spans="1:6" ht="12.75">
      <c r="A355" s="268">
        <v>3601229</v>
      </c>
      <c r="B355" s="269" t="s">
        <v>588</v>
      </c>
      <c r="C355" s="269" t="s">
        <v>589</v>
      </c>
      <c r="D355" s="269">
        <v>3620</v>
      </c>
      <c r="E355" s="269" t="s">
        <v>115</v>
      </c>
      <c r="F355"/>
    </row>
    <row r="356" spans="1:6" ht="12.75">
      <c r="A356" s="268">
        <v>3601277</v>
      </c>
      <c r="B356" s="269" t="s">
        <v>602</v>
      </c>
      <c r="C356" s="269" t="s">
        <v>255</v>
      </c>
      <c r="D356" s="269">
        <v>3620</v>
      </c>
      <c r="E356" s="269" t="s">
        <v>115</v>
      </c>
      <c r="F356"/>
    </row>
    <row r="357" spans="1:6" ht="12.75">
      <c r="A357" s="268">
        <v>3601243</v>
      </c>
      <c r="B357" s="269" t="s">
        <v>606</v>
      </c>
      <c r="C357" s="269" t="s">
        <v>607</v>
      </c>
      <c r="D357" s="269">
        <v>3620</v>
      </c>
      <c r="E357" s="269" t="s">
        <v>115</v>
      </c>
      <c r="F357"/>
    </row>
    <row r="358" spans="1:6" ht="12.75">
      <c r="A358" s="268">
        <v>3606277</v>
      </c>
      <c r="B358" s="269" t="s">
        <v>611</v>
      </c>
      <c r="C358" s="269" t="s">
        <v>343</v>
      </c>
      <c r="D358" s="269">
        <v>3620</v>
      </c>
      <c r="E358" s="269" t="s">
        <v>115</v>
      </c>
      <c r="F358"/>
    </row>
    <row r="359" spans="1:6" ht="12.75">
      <c r="A359" s="268">
        <v>3605366</v>
      </c>
      <c r="B359" s="269" t="s">
        <v>622</v>
      </c>
      <c r="C359" s="269" t="s">
        <v>623</v>
      </c>
      <c r="D359" s="269">
        <v>3620</v>
      </c>
      <c r="E359" s="269" t="s">
        <v>115</v>
      </c>
      <c r="F359"/>
    </row>
    <row r="360" spans="1:6" ht="12.75">
      <c r="A360" s="268">
        <v>3606104</v>
      </c>
      <c r="B360" s="269" t="s">
        <v>622</v>
      </c>
      <c r="C360" s="269" t="s">
        <v>624</v>
      </c>
      <c r="D360" s="269">
        <v>3620</v>
      </c>
      <c r="E360" s="269" t="s">
        <v>117</v>
      </c>
      <c r="F360"/>
    </row>
    <row r="361" spans="1:6" ht="12.75">
      <c r="A361" s="268">
        <v>3606427</v>
      </c>
      <c r="B361" s="269" t="s">
        <v>991</v>
      </c>
      <c r="C361" s="269" t="s">
        <v>1058</v>
      </c>
      <c r="D361" s="269">
        <v>3620</v>
      </c>
      <c r="E361" s="269" t="s">
        <v>115</v>
      </c>
      <c r="F361"/>
    </row>
    <row r="362" spans="1:6" ht="12.75">
      <c r="A362" s="268">
        <v>3606363</v>
      </c>
      <c r="B362" s="269" t="s">
        <v>992</v>
      </c>
      <c r="C362" s="269" t="s">
        <v>162</v>
      </c>
      <c r="D362" s="269">
        <v>3620</v>
      </c>
      <c r="E362" s="269" t="s">
        <v>115</v>
      </c>
      <c r="F362"/>
    </row>
    <row r="363" spans="1:6" ht="12.75">
      <c r="A363" s="268">
        <v>3606295</v>
      </c>
      <c r="B363" s="269" t="s">
        <v>993</v>
      </c>
      <c r="C363" s="269" t="s">
        <v>1017</v>
      </c>
      <c r="D363" s="269">
        <v>3620</v>
      </c>
      <c r="E363" s="269" t="s">
        <v>115</v>
      </c>
      <c r="F363"/>
    </row>
    <row r="364" spans="1:6" ht="12.75">
      <c r="A364" s="268">
        <v>3601265</v>
      </c>
      <c r="B364" s="269" t="s">
        <v>855</v>
      </c>
      <c r="C364" s="269" t="s">
        <v>601</v>
      </c>
      <c r="D364" s="269">
        <v>3620</v>
      </c>
      <c r="E364" s="269" t="s">
        <v>115</v>
      </c>
      <c r="F364"/>
    </row>
    <row r="365" spans="1:6" ht="12.75">
      <c r="A365" s="268">
        <v>3606331</v>
      </c>
      <c r="B365" s="269" t="s">
        <v>1003</v>
      </c>
      <c r="C365" s="269" t="s">
        <v>1064</v>
      </c>
      <c r="D365" s="269">
        <v>3620</v>
      </c>
      <c r="E365" s="269" t="s">
        <v>115</v>
      </c>
      <c r="F365"/>
    </row>
    <row r="366" spans="1:6" ht="12.75">
      <c r="A366" s="268">
        <v>3604143</v>
      </c>
      <c r="B366" s="269" t="s">
        <v>677</v>
      </c>
      <c r="C366" s="269" t="s">
        <v>669</v>
      </c>
      <c r="D366" s="269">
        <v>3620</v>
      </c>
      <c r="E366" s="269" t="s">
        <v>115</v>
      </c>
      <c r="F366"/>
    </row>
    <row r="367" spans="1:6" ht="12.75">
      <c r="A367" s="268">
        <v>3605164</v>
      </c>
      <c r="B367" s="269" t="s">
        <v>118</v>
      </c>
      <c r="C367" s="269" t="s">
        <v>119</v>
      </c>
      <c r="D367" s="269">
        <v>3621</v>
      </c>
      <c r="E367" s="269" t="s">
        <v>115</v>
      </c>
      <c r="F367"/>
    </row>
    <row r="368" spans="1:6" ht="12.75">
      <c r="A368" s="268">
        <v>1800408</v>
      </c>
      <c r="B368" s="269" t="s">
        <v>132</v>
      </c>
      <c r="C368" s="269" t="s">
        <v>133</v>
      </c>
      <c r="D368" s="269">
        <v>3621</v>
      </c>
      <c r="E368" s="269" t="s">
        <v>115</v>
      </c>
      <c r="F368"/>
    </row>
    <row r="369" spans="1:6" ht="12.75">
      <c r="A369" s="268">
        <v>3601152</v>
      </c>
      <c r="B369" s="269" t="s">
        <v>236</v>
      </c>
      <c r="C369" s="269" t="s">
        <v>160</v>
      </c>
      <c r="D369" s="269">
        <v>3621</v>
      </c>
      <c r="E369" s="269" t="s">
        <v>115</v>
      </c>
      <c r="F369"/>
    </row>
    <row r="370" spans="1:6" ht="12.75">
      <c r="A370" s="268">
        <v>3605768</v>
      </c>
      <c r="B370" s="269" t="s">
        <v>252</v>
      </c>
      <c r="C370" s="269" t="s">
        <v>253</v>
      </c>
      <c r="D370" s="269">
        <v>3621</v>
      </c>
      <c r="E370" s="269" t="s">
        <v>115</v>
      </c>
      <c r="F370"/>
    </row>
    <row r="371" spans="1:6" ht="12.75">
      <c r="A371" s="268">
        <v>3606318</v>
      </c>
      <c r="B371" s="269" t="s">
        <v>893</v>
      </c>
      <c r="C371" s="269" t="s">
        <v>163</v>
      </c>
      <c r="D371" s="269">
        <v>3621</v>
      </c>
      <c r="E371" s="269" t="s">
        <v>115</v>
      </c>
      <c r="F371"/>
    </row>
    <row r="372" spans="1:6" ht="12.75">
      <c r="A372" s="268">
        <v>3601138</v>
      </c>
      <c r="B372" s="269" t="s">
        <v>292</v>
      </c>
      <c r="C372" s="269" t="s">
        <v>293</v>
      </c>
      <c r="D372" s="269">
        <v>3621</v>
      </c>
      <c r="E372" s="269" t="s">
        <v>115</v>
      </c>
      <c r="F372"/>
    </row>
    <row r="373" spans="1:6" ht="12.75">
      <c r="A373" s="268">
        <v>3605226</v>
      </c>
      <c r="B373" s="269" t="s">
        <v>325</v>
      </c>
      <c r="C373" s="269" t="s">
        <v>326</v>
      </c>
      <c r="D373" s="269">
        <v>3621</v>
      </c>
      <c r="E373" s="269" t="s">
        <v>117</v>
      </c>
      <c r="F373"/>
    </row>
    <row r="374" spans="1:6" ht="12.75">
      <c r="A374" s="268">
        <v>3604927</v>
      </c>
      <c r="B374" s="269" t="s">
        <v>325</v>
      </c>
      <c r="C374" s="269" t="s">
        <v>258</v>
      </c>
      <c r="D374" s="269">
        <v>3621</v>
      </c>
      <c r="E374" s="269" t="s">
        <v>115</v>
      </c>
      <c r="F374"/>
    </row>
    <row r="375" spans="1:6" ht="12.75">
      <c r="A375" s="268">
        <v>3601128</v>
      </c>
      <c r="B375" s="269" t="s">
        <v>328</v>
      </c>
      <c r="C375" s="269" t="s">
        <v>329</v>
      </c>
      <c r="D375" s="269">
        <v>3621</v>
      </c>
      <c r="E375" s="269" t="s">
        <v>115</v>
      </c>
      <c r="F375"/>
    </row>
    <row r="376" spans="1:6" ht="12.75">
      <c r="A376" s="268">
        <v>3606003</v>
      </c>
      <c r="B376" s="269" t="s">
        <v>354</v>
      </c>
      <c r="C376" s="269" t="s">
        <v>298</v>
      </c>
      <c r="D376" s="269">
        <v>3621</v>
      </c>
      <c r="E376" s="269" t="s">
        <v>115</v>
      </c>
      <c r="F376"/>
    </row>
    <row r="377" spans="1:6" ht="12.75">
      <c r="A377" s="268">
        <v>3602511</v>
      </c>
      <c r="B377" s="269" t="s">
        <v>447</v>
      </c>
      <c r="C377" s="269" t="s">
        <v>448</v>
      </c>
      <c r="D377" s="269">
        <v>3621</v>
      </c>
      <c r="E377" s="269" t="s">
        <v>115</v>
      </c>
      <c r="F377"/>
    </row>
    <row r="378" spans="1:6" ht="12.75">
      <c r="A378" s="268">
        <v>3601139</v>
      </c>
      <c r="B378" s="269" t="s">
        <v>482</v>
      </c>
      <c r="C378" s="269" t="s">
        <v>460</v>
      </c>
      <c r="D378" s="269">
        <v>3621</v>
      </c>
      <c r="E378" s="269" t="s">
        <v>115</v>
      </c>
      <c r="F378"/>
    </row>
    <row r="379" spans="1:6" ht="12.75">
      <c r="A379" s="268">
        <v>3601175</v>
      </c>
      <c r="B379" s="269" t="s">
        <v>499</v>
      </c>
      <c r="C379" s="269" t="s">
        <v>500</v>
      </c>
      <c r="D379" s="269">
        <v>3621</v>
      </c>
      <c r="E379" s="269" t="s">
        <v>117</v>
      </c>
      <c r="F379"/>
    </row>
    <row r="380" spans="1:6" ht="12.75">
      <c r="A380" s="268">
        <v>3601584</v>
      </c>
      <c r="B380" s="269" t="s">
        <v>804</v>
      </c>
      <c r="C380" s="269" t="s">
        <v>305</v>
      </c>
      <c r="D380" s="269">
        <v>3621</v>
      </c>
      <c r="E380" s="269" t="s">
        <v>115</v>
      </c>
      <c r="F380"/>
    </row>
    <row r="381" spans="1:6" ht="12.75">
      <c r="A381" s="268">
        <v>3606115</v>
      </c>
      <c r="B381" s="269" t="s">
        <v>804</v>
      </c>
      <c r="C381" s="269" t="s">
        <v>805</v>
      </c>
      <c r="D381" s="269">
        <v>3621</v>
      </c>
      <c r="E381" s="269" t="s">
        <v>115</v>
      </c>
      <c r="F381"/>
    </row>
    <row r="382" spans="1:6" ht="12.75">
      <c r="A382" s="268">
        <v>3602717</v>
      </c>
      <c r="B382" s="269" t="s">
        <v>519</v>
      </c>
      <c r="C382" s="269" t="s">
        <v>520</v>
      </c>
      <c r="D382" s="269">
        <v>3621</v>
      </c>
      <c r="E382" s="269" t="s">
        <v>117</v>
      </c>
      <c r="F382"/>
    </row>
    <row r="383" spans="1:6" ht="12.75">
      <c r="A383" s="268">
        <v>3602718</v>
      </c>
      <c r="B383" s="269" t="s">
        <v>519</v>
      </c>
      <c r="C383" s="269" t="s">
        <v>293</v>
      </c>
      <c r="D383" s="269">
        <v>3621</v>
      </c>
      <c r="E383" s="269" t="s">
        <v>115</v>
      </c>
      <c r="F383"/>
    </row>
    <row r="384" spans="1:6" ht="12.75">
      <c r="A384" s="268">
        <v>3604477</v>
      </c>
      <c r="B384" s="269" t="s">
        <v>525</v>
      </c>
      <c r="C384" s="269" t="s">
        <v>163</v>
      </c>
      <c r="D384" s="269">
        <v>3621</v>
      </c>
      <c r="E384" s="269" t="s">
        <v>115</v>
      </c>
      <c r="F384"/>
    </row>
    <row r="385" spans="1:6" ht="12.75">
      <c r="A385" s="268">
        <v>3604246</v>
      </c>
      <c r="B385" s="269" t="s">
        <v>525</v>
      </c>
      <c r="C385" s="269" t="s">
        <v>526</v>
      </c>
      <c r="D385" s="269">
        <v>3621</v>
      </c>
      <c r="E385" s="269" t="s">
        <v>117</v>
      </c>
      <c r="F385"/>
    </row>
    <row r="386" spans="1:6" ht="12.75">
      <c r="A386" s="268">
        <v>3606005</v>
      </c>
      <c r="B386" s="269" t="s">
        <v>615</v>
      </c>
      <c r="C386" s="269" t="s">
        <v>289</v>
      </c>
      <c r="D386" s="269">
        <v>3621</v>
      </c>
      <c r="E386" s="269" t="s">
        <v>115</v>
      </c>
      <c r="F386"/>
    </row>
    <row r="387" spans="1:6" ht="12.75">
      <c r="A387" s="268">
        <v>1811840</v>
      </c>
      <c r="B387" s="269" t="s">
        <v>630</v>
      </c>
      <c r="C387" s="269" t="s">
        <v>215</v>
      </c>
      <c r="D387" s="269">
        <v>3621</v>
      </c>
      <c r="E387" s="269" t="s">
        <v>115</v>
      </c>
      <c r="F387"/>
    </row>
    <row r="388" spans="1:6" ht="12.75">
      <c r="A388" s="268">
        <v>3605779</v>
      </c>
      <c r="B388" s="269" t="s">
        <v>638</v>
      </c>
      <c r="C388" s="269" t="s">
        <v>600</v>
      </c>
      <c r="D388" s="269">
        <v>3621</v>
      </c>
      <c r="E388" s="269" t="s">
        <v>115</v>
      </c>
      <c r="F388"/>
    </row>
    <row r="389" spans="1:6" ht="12.75">
      <c r="A389" s="268">
        <v>9207024</v>
      </c>
      <c r="B389" s="269" t="s">
        <v>653</v>
      </c>
      <c r="C389" s="269" t="s">
        <v>223</v>
      </c>
      <c r="D389" s="269">
        <v>3621</v>
      </c>
      <c r="E389" s="269" t="s">
        <v>115</v>
      </c>
      <c r="F389"/>
    </row>
    <row r="390" spans="1:6" ht="12.75">
      <c r="A390" s="268">
        <v>3605449</v>
      </c>
      <c r="B390" s="269" t="s">
        <v>224</v>
      </c>
      <c r="C390" s="269" t="s">
        <v>195</v>
      </c>
      <c r="D390" s="269">
        <v>3623</v>
      </c>
      <c r="E390" s="269" t="s">
        <v>115</v>
      </c>
      <c r="F390"/>
    </row>
    <row r="391" spans="1:6" ht="12.75">
      <c r="A391" s="268">
        <v>3602546</v>
      </c>
      <c r="B391" s="269" t="s">
        <v>301</v>
      </c>
      <c r="C391" s="269" t="s">
        <v>152</v>
      </c>
      <c r="D391" s="269">
        <v>3623</v>
      </c>
      <c r="E391" s="269" t="s">
        <v>115</v>
      </c>
      <c r="F391"/>
    </row>
    <row r="392" spans="1:6" ht="12.75">
      <c r="A392" s="268">
        <v>3605151</v>
      </c>
      <c r="B392" s="269" t="s">
        <v>1114</v>
      </c>
      <c r="C392" s="269" t="s">
        <v>194</v>
      </c>
      <c r="D392" s="269">
        <v>3623</v>
      </c>
      <c r="E392" s="269" t="s">
        <v>115</v>
      </c>
      <c r="F392"/>
    </row>
    <row r="393" spans="1:6" ht="12.75">
      <c r="A393" s="268">
        <v>4609715</v>
      </c>
      <c r="B393" s="269" t="s">
        <v>314</v>
      </c>
      <c r="C393" s="269" t="s">
        <v>187</v>
      </c>
      <c r="D393" s="269">
        <v>3623</v>
      </c>
      <c r="E393" s="269" t="s">
        <v>115</v>
      </c>
      <c r="F393"/>
    </row>
    <row r="394" spans="1:6" ht="12.75">
      <c r="A394" s="268">
        <v>3605061</v>
      </c>
      <c r="B394" s="269" t="s">
        <v>1116</v>
      </c>
      <c r="C394" s="269" t="s">
        <v>324</v>
      </c>
      <c r="D394" s="269">
        <v>3623</v>
      </c>
      <c r="E394" s="269" t="s">
        <v>115</v>
      </c>
      <c r="F394"/>
    </row>
    <row r="395" spans="1:6" ht="12.75">
      <c r="A395" s="268">
        <v>3603408</v>
      </c>
      <c r="B395" s="269" t="s">
        <v>1116</v>
      </c>
      <c r="C395" s="269" t="s">
        <v>1117</v>
      </c>
      <c r="D395" s="269">
        <v>3623</v>
      </c>
      <c r="E395" s="269" t="s">
        <v>115</v>
      </c>
      <c r="F395"/>
    </row>
    <row r="396" spans="1:6" ht="12.75">
      <c r="A396" s="268">
        <v>3606125</v>
      </c>
      <c r="B396" s="269" t="s">
        <v>1121</v>
      </c>
      <c r="C396" s="269" t="s">
        <v>1122</v>
      </c>
      <c r="D396" s="269">
        <v>3623</v>
      </c>
      <c r="E396" s="269" t="s">
        <v>117</v>
      </c>
      <c r="F396"/>
    </row>
    <row r="397" spans="1:6" ht="12.75">
      <c r="A397" s="268">
        <v>3605420</v>
      </c>
      <c r="B397" s="269" t="s">
        <v>387</v>
      </c>
      <c r="C397" s="269" t="s">
        <v>389</v>
      </c>
      <c r="D397" s="269">
        <v>3623</v>
      </c>
      <c r="E397" s="269" t="s">
        <v>115</v>
      </c>
      <c r="F397"/>
    </row>
    <row r="398" spans="1:6" ht="12.75">
      <c r="A398" s="268">
        <v>3606287</v>
      </c>
      <c r="B398" s="269" t="s">
        <v>1134</v>
      </c>
      <c r="C398" s="269" t="s">
        <v>451</v>
      </c>
      <c r="D398" s="269">
        <v>3623</v>
      </c>
      <c r="E398" s="269" t="s">
        <v>115</v>
      </c>
      <c r="F398"/>
    </row>
    <row r="399" spans="1:6" ht="12.75">
      <c r="A399" s="268">
        <v>3606406</v>
      </c>
      <c r="B399" s="269" t="s">
        <v>970</v>
      </c>
      <c r="C399" s="269" t="s">
        <v>208</v>
      </c>
      <c r="D399" s="269">
        <v>3623</v>
      </c>
      <c r="E399" s="269" t="s">
        <v>115</v>
      </c>
      <c r="F399"/>
    </row>
    <row r="400" spans="1:6" ht="12.75">
      <c r="A400" s="268">
        <v>3601616</v>
      </c>
      <c r="B400" s="269" t="s">
        <v>558</v>
      </c>
      <c r="C400" s="269" t="s">
        <v>223</v>
      </c>
      <c r="D400" s="269">
        <v>3623</v>
      </c>
      <c r="E400" s="269" t="s">
        <v>115</v>
      </c>
      <c r="F400"/>
    </row>
    <row r="401" spans="1:6" ht="12.75">
      <c r="A401" s="268">
        <v>3605785</v>
      </c>
      <c r="B401" s="269" t="s">
        <v>560</v>
      </c>
      <c r="C401" s="269" t="s">
        <v>561</v>
      </c>
      <c r="D401" s="269">
        <v>3623</v>
      </c>
      <c r="E401" s="269" t="s">
        <v>117</v>
      </c>
      <c r="F401"/>
    </row>
    <row r="402" spans="1:6" ht="12.75">
      <c r="A402" s="268">
        <v>3600766</v>
      </c>
      <c r="B402" s="269" t="s">
        <v>560</v>
      </c>
      <c r="C402" s="269" t="s">
        <v>162</v>
      </c>
      <c r="D402" s="269">
        <v>3623</v>
      </c>
      <c r="E402" s="269" t="s">
        <v>115</v>
      </c>
      <c r="F402"/>
    </row>
    <row r="403" spans="1:6" ht="12.75">
      <c r="A403" s="268">
        <v>3600611</v>
      </c>
      <c r="B403" s="269" t="s">
        <v>575</v>
      </c>
      <c r="C403" s="269" t="s">
        <v>576</v>
      </c>
      <c r="D403" s="269">
        <v>3623</v>
      </c>
      <c r="E403" s="269" t="s">
        <v>117</v>
      </c>
      <c r="F403"/>
    </row>
    <row r="404" spans="1:6" ht="12.75">
      <c r="A404" s="268">
        <v>3600609</v>
      </c>
      <c r="B404" s="269" t="s">
        <v>575</v>
      </c>
      <c r="C404" s="269" t="s">
        <v>388</v>
      </c>
      <c r="D404" s="269">
        <v>3623</v>
      </c>
      <c r="E404" s="269" t="s">
        <v>117</v>
      </c>
      <c r="F404"/>
    </row>
    <row r="405" spans="1:6" ht="12.75">
      <c r="A405" s="268">
        <v>3602923</v>
      </c>
      <c r="B405" s="269" t="s">
        <v>575</v>
      </c>
      <c r="C405" s="269" t="s">
        <v>777</v>
      </c>
      <c r="D405" s="269">
        <v>3623</v>
      </c>
      <c r="E405" s="269" t="s">
        <v>117</v>
      </c>
      <c r="F405"/>
    </row>
    <row r="406" spans="1:6" ht="12.75">
      <c r="A406" s="268">
        <v>3601830</v>
      </c>
      <c r="B406" s="269" t="s">
        <v>575</v>
      </c>
      <c r="C406" s="269" t="s">
        <v>125</v>
      </c>
      <c r="D406" s="269">
        <v>3623</v>
      </c>
      <c r="E406" s="269" t="s">
        <v>115</v>
      </c>
      <c r="F406"/>
    </row>
    <row r="407" spans="1:6" ht="12.75">
      <c r="A407" s="268">
        <v>3600610</v>
      </c>
      <c r="B407" s="269" t="s">
        <v>575</v>
      </c>
      <c r="C407" s="269" t="s">
        <v>577</v>
      </c>
      <c r="D407" s="269">
        <v>3623</v>
      </c>
      <c r="E407" s="269" t="s">
        <v>115</v>
      </c>
      <c r="F407"/>
    </row>
    <row r="408" spans="1:6" ht="12.75">
      <c r="A408" s="268">
        <v>3605083</v>
      </c>
      <c r="B408" s="269" t="s">
        <v>614</v>
      </c>
      <c r="C408" s="269" t="s">
        <v>370</v>
      </c>
      <c r="D408" s="269">
        <v>3623</v>
      </c>
      <c r="E408" s="269" t="s">
        <v>115</v>
      </c>
      <c r="F408"/>
    </row>
    <row r="409" spans="1:6" ht="12.75">
      <c r="A409" s="268">
        <v>3605439</v>
      </c>
      <c r="B409" s="269" t="s">
        <v>682</v>
      </c>
      <c r="C409" s="269" t="s">
        <v>864</v>
      </c>
      <c r="D409" s="269">
        <v>3623</v>
      </c>
      <c r="E409" s="269" t="s">
        <v>115</v>
      </c>
      <c r="F409"/>
    </row>
    <row r="410" spans="1:6" ht="12.75">
      <c r="A410" s="268">
        <v>3603496</v>
      </c>
      <c r="B410" s="269" t="s">
        <v>682</v>
      </c>
      <c r="C410" s="269" t="s">
        <v>367</v>
      </c>
      <c r="D410" s="269">
        <v>3623</v>
      </c>
      <c r="E410" s="269" t="s">
        <v>115</v>
      </c>
      <c r="F410"/>
    </row>
    <row r="411" spans="1:6" ht="12.75">
      <c r="A411" s="268">
        <v>3605007</v>
      </c>
      <c r="B411" s="269" t="s">
        <v>687</v>
      </c>
      <c r="C411" s="269" t="s">
        <v>688</v>
      </c>
      <c r="D411" s="269">
        <v>3625</v>
      </c>
      <c r="E411" s="269" t="s">
        <v>117</v>
      </c>
      <c r="F411"/>
    </row>
    <row r="412" spans="1:6" ht="12.75">
      <c r="A412" s="268">
        <v>3605932</v>
      </c>
      <c r="B412" s="269" t="s">
        <v>696</v>
      </c>
      <c r="C412" s="269" t="s">
        <v>697</v>
      </c>
      <c r="D412" s="269">
        <v>3625</v>
      </c>
      <c r="E412" s="269" t="s">
        <v>117</v>
      </c>
      <c r="F412"/>
    </row>
    <row r="413" spans="1:6" ht="12.75">
      <c r="A413" s="268">
        <v>3601051</v>
      </c>
      <c r="B413" s="269" t="s">
        <v>254</v>
      </c>
      <c r="C413" s="269" t="s">
        <v>255</v>
      </c>
      <c r="D413" s="269">
        <v>3625</v>
      </c>
      <c r="E413" s="269" t="s">
        <v>115</v>
      </c>
      <c r="F413"/>
    </row>
    <row r="414" spans="1:6" ht="12.75">
      <c r="A414" s="268">
        <v>3604822</v>
      </c>
      <c r="B414" s="269" t="s">
        <v>254</v>
      </c>
      <c r="C414" s="269" t="s">
        <v>1025</v>
      </c>
      <c r="D414" s="269">
        <v>3625</v>
      </c>
      <c r="E414" s="269" t="s">
        <v>117</v>
      </c>
      <c r="F414"/>
    </row>
    <row r="415" spans="1:6" ht="12.75">
      <c r="A415" s="268">
        <v>3603320</v>
      </c>
      <c r="B415" s="269" t="s">
        <v>761</v>
      </c>
      <c r="C415" s="269" t="s">
        <v>211</v>
      </c>
      <c r="D415" s="269">
        <v>3625</v>
      </c>
      <c r="E415" s="269" t="s">
        <v>115</v>
      </c>
      <c r="F415"/>
    </row>
    <row r="416" spans="1:6" ht="12.75">
      <c r="A416" s="268">
        <v>3605933</v>
      </c>
      <c r="B416" s="269" t="s">
        <v>508</v>
      </c>
      <c r="C416" s="269" t="s">
        <v>293</v>
      </c>
      <c r="D416" s="269">
        <v>3625</v>
      </c>
      <c r="E416" s="269" t="s">
        <v>115</v>
      </c>
      <c r="F416"/>
    </row>
    <row r="417" spans="1:6" ht="12.75">
      <c r="A417" s="268">
        <v>3604751</v>
      </c>
      <c r="B417" s="269" t="s">
        <v>811</v>
      </c>
      <c r="C417" s="269" t="s">
        <v>129</v>
      </c>
      <c r="D417" s="269">
        <v>3625</v>
      </c>
      <c r="E417" s="269" t="s">
        <v>115</v>
      </c>
      <c r="F417"/>
    </row>
    <row r="418" spans="1:6" ht="12.75">
      <c r="A418" s="268">
        <v>3601049</v>
      </c>
      <c r="B418" s="269" t="s">
        <v>834</v>
      </c>
      <c r="C418" s="269" t="s">
        <v>258</v>
      </c>
      <c r="D418" s="269">
        <v>3625</v>
      </c>
      <c r="E418" s="269" t="s">
        <v>115</v>
      </c>
      <c r="F418"/>
    </row>
    <row r="419" spans="1:6" ht="12.75">
      <c r="A419" s="268">
        <v>3601052</v>
      </c>
      <c r="B419" s="269" t="s">
        <v>608</v>
      </c>
      <c r="C419" s="269" t="s">
        <v>125</v>
      </c>
      <c r="D419" s="269">
        <v>3625</v>
      </c>
      <c r="E419" s="269" t="s">
        <v>115</v>
      </c>
      <c r="F419"/>
    </row>
    <row r="420" spans="1:6" ht="12.75">
      <c r="A420" s="268">
        <v>3600086</v>
      </c>
      <c r="B420" s="269" t="s">
        <v>656</v>
      </c>
      <c r="C420" s="269" t="s">
        <v>139</v>
      </c>
      <c r="D420" s="269">
        <v>3625</v>
      </c>
      <c r="E420" s="269" t="s">
        <v>115</v>
      </c>
      <c r="F420"/>
    </row>
    <row r="421" spans="1:6" ht="12.75">
      <c r="A421" s="268">
        <v>3603917</v>
      </c>
      <c r="B421" s="269" t="s">
        <v>680</v>
      </c>
      <c r="C421" s="269" t="s">
        <v>211</v>
      </c>
      <c r="D421" s="269">
        <v>3625</v>
      </c>
      <c r="E421" s="269" t="s">
        <v>115</v>
      </c>
      <c r="F421"/>
    </row>
    <row r="422" spans="1:6" ht="12.75">
      <c r="A422" s="268">
        <v>3601050</v>
      </c>
      <c r="B422" s="269" t="s">
        <v>862</v>
      </c>
      <c r="C422" s="269" t="s">
        <v>162</v>
      </c>
      <c r="D422" s="269">
        <v>3625</v>
      </c>
      <c r="E422" s="269" t="s">
        <v>115</v>
      </c>
      <c r="F422"/>
    </row>
    <row r="423" spans="1:6" ht="12.75">
      <c r="A423" s="268">
        <v>3600775</v>
      </c>
      <c r="B423" s="269" t="s">
        <v>172</v>
      </c>
      <c r="C423" s="269" t="s">
        <v>173</v>
      </c>
      <c r="D423" s="269">
        <v>3627</v>
      </c>
      <c r="E423" s="269" t="s">
        <v>115</v>
      </c>
      <c r="F423"/>
    </row>
    <row r="424" spans="1:6" ht="12.75">
      <c r="A424" s="268">
        <v>3600848</v>
      </c>
      <c r="B424" s="269" t="s">
        <v>204</v>
      </c>
      <c r="C424" s="269" t="s">
        <v>701</v>
      </c>
      <c r="D424" s="269">
        <v>3627</v>
      </c>
      <c r="E424" s="269" t="s">
        <v>117</v>
      </c>
      <c r="F424"/>
    </row>
    <row r="425" spans="1:6" ht="12.75">
      <c r="A425" s="268">
        <v>3600769</v>
      </c>
      <c r="B425" s="269" t="s">
        <v>225</v>
      </c>
      <c r="C425" s="269" t="s">
        <v>201</v>
      </c>
      <c r="D425" s="269">
        <v>3627</v>
      </c>
      <c r="E425" s="269" t="s">
        <v>115</v>
      </c>
      <c r="F425"/>
    </row>
    <row r="426" spans="1:6" ht="12.75">
      <c r="A426" s="268">
        <v>3605539</v>
      </c>
      <c r="B426" s="269" t="s">
        <v>226</v>
      </c>
      <c r="C426" s="269" t="s">
        <v>151</v>
      </c>
      <c r="D426" s="269">
        <v>3627</v>
      </c>
      <c r="E426" s="269" t="s">
        <v>117</v>
      </c>
      <c r="F426"/>
    </row>
    <row r="427" spans="1:6" ht="12.75">
      <c r="A427" s="268">
        <v>3605999</v>
      </c>
      <c r="B427" s="269" t="s">
        <v>226</v>
      </c>
      <c r="C427" s="269" t="s">
        <v>227</v>
      </c>
      <c r="D427" s="269">
        <v>3627</v>
      </c>
      <c r="E427" s="269" t="s">
        <v>115</v>
      </c>
      <c r="F427"/>
    </row>
    <row r="428" spans="1:6" ht="12.75">
      <c r="A428" s="268">
        <v>3604034</v>
      </c>
      <c r="B428" s="269" t="s">
        <v>230</v>
      </c>
      <c r="C428" s="269" t="s">
        <v>175</v>
      </c>
      <c r="D428" s="269">
        <v>3627</v>
      </c>
      <c r="E428" s="269" t="s">
        <v>117</v>
      </c>
      <c r="F428"/>
    </row>
    <row r="429" spans="1:6" ht="12.75">
      <c r="A429" s="268">
        <v>3601213</v>
      </c>
      <c r="B429" s="269" t="s">
        <v>230</v>
      </c>
      <c r="C429" s="269" t="s">
        <v>139</v>
      </c>
      <c r="D429" s="269">
        <v>3627</v>
      </c>
      <c r="E429" s="269" t="s">
        <v>115</v>
      </c>
      <c r="F429"/>
    </row>
    <row r="430" spans="1:6" ht="12.75">
      <c r="A430" s="268">
        <v>3606386</v>
      </c>
      <c r="B430" s="269" t="s">
        <v>886</v>
      </c>
      <c r="C430" s="269" t="s">
        <v>1023</v>
      </c>
      <c r="D430" s="269">
        <v>3627</v>
      </c>
      <c r="E430" s="269" t="s">
        <v>117</v>
      </c>
      <c r="F430"/>
    </row>
    <row r="431" spans="1:6" ht="12.75">
      <c r="A431" s="268">
        <v>3600735</v>
      </c>
      <c r="B431" s="269" t="s">
        <v>235</v>
      </c>
      <c r="C431" s="269" t="s">
        <v>194</v>
      </c>
      <c r="D431" s="269">
        <v>3627</v>
      </c>
      <c r="E431" s="269" t="s">
        <v>115</v>
      </c>
      <c r="F431"/>
    </row>
    <row r="432" spans="1:6" ht="12.75">
      <c r="A432" s="268">
        <v>2805347</v>
      </c>
      <c r="B432" s="269" t="s">
        <v>709</v>
      </c>
      <c r="C432" s="269" t="s">
        <v>143</v>
      </c>
      <c r="D432" s="269">
        <v>3627</v>
      </c>
      <c r="E432" s="269" t="s">
        <v>115</v>
      </c>
      <c r="F432"/>
    </row>
    <row r="433" spans="1:6" ht="12.75">
      <c r="A433" s="268">
        <v>3604418</v>
      </c>
      <c r="B433" s="269" t="s">
        <v>242</v>
      </c>
      <c r="C433" s="269" t="s">
        <v>243</v>
      </c>
      <c r="D433" s="269">
        <v>3627</v>
      </c>
      <c r="E433" s="269" t="s">
        <v>115</v>
      </c>
      <c r="F433"/>
    </row>
    <row r="434" spans="1:6" ht="12.75">
      <c r="A434" s="268">
        <v>3316975</v>
      </c>
      <c r="B434" s="269" t="s">
        <v>260</v>
      </c>
      <c r="C434" s="269" t="s">
        <v>261</v>
      </c>
      <c r="D434" s="269">
        <v>3627</v>
      </c>
      <c r="E434" s="269" t="s">
        <v>115</v>
      </c>
      <c r="F434"/>
    </row>
    <row r="435" spans="1:6" ht="12.75">
      <c r="A435" s="268">
        <v>3605979</v>
      </c>
      <c r="B435" s="269" t="s">
        <v>260</v>
      </c>
      <c r="C435" s="269" t="s">
        <v>262</v>
      </c>
      <c r="D435" s="269">
        <v>3627</v>
      </c>
      <c r="E435" s="269" t="s">
        <v>117</v>
      </c>
      <c r="F435"/>
    </row>
    <row r="436" spans="1:6" ht="12.75">
      <c r="A436" s="268">
        <v>3600751</v>
      </c>
      <c r="B436" s="269" t="s">
        <v>716</v>
      </c>
      <c r="C436" s="269" t="s">
        <v>600</v>
      </c>
      <c r="D436" s="269">
        <v>3627</v>
      </c>
      <c r="E436" s="269" t="s">
        <v>115</v>
      </c>
      <c r="F436"/>
    </row>
    <row r="437" spans="1:6" ht="12.75">
      <c r="A437" s="268">
        <v>3600933</v>
      </c>
      <c r="B437" s="269" t="s">
        <v>297</v>
      </c>
      <c r="C437" s="269" t="s">
        <v>298</v>
      </c>
      <c r="D437" s="269">
        <v>3627</v>
      </c>
      <c r="E437" s="269" t="s">
        <v>115</v>
      </c>
      <c r="F437"/>
    </row>
    <row r="438" spans="1:6" ht="12.75">
      <c r="A438" s="268">
        <v>3605505</v>
      </c>
      <c r="B438" s="269" t="s">
        <v>297</v>
      </c>
      <c r="C438" s="269" t="s">
        <v>299</v>
      </c>
      <c r="D438" s="269">
        <v>3627</v>
      </c>
      <c r="E438" s="269" t="s">
        <v>117</v>
      </c>
      <c r="F438"/>
    </row>
    <row r="439" spans="1:6" ht="12.75">
      <c r="A439" s="268">
        <v>3605826</v>
      </c>
      <c r="B439" s="269" t="s">
        <v>297</v>
      </c>
      <c r="C439" s="269" t="s">
        <v>300</v>
      </c>
      <c r="D439" s="269">
        <v>3627</v>
      </c>
      <c r="E439" s="269" t="s">
        <v>117</v>
      </c>
      <c r="F439"/>
    </row>
    <row r="440" spans="1:6" ht="12.75">
      <c r="A440" s="268">
        <v>3604461</v>
      </c>
      <c r="B440" s="269" t="s">
        <v>902</v>
      </c>
      <c r="C440" s="269" t="s">
        <v>563</v>
      </c>
      <c r="D440" s="269">
        <v>3627</v>
      </c>
      <c r="E440" s="269" t="s">
        <v>115</v>
      </c>
      <c r="F440"/>
    </row>
    <row r="441" spans="1:6" ht="12.75">
      <c r="A441" s="268">
        <v>3604667</v>
      </c>
      <c r="B441" s="269" t="s">
        <v>357</v>
      </c>
      <c r="C441" s="269" t="s">
        <v>347</v>
      </c>
      <c r="D441" s="269">
        <v>3627</v>
      </c>
      <c r="E441" s="269" t="s">
        <v>115</v>
      </c>
      <c r="F441"/>
    </row>
    <row r="442" spans="1:6" ht="12.75">
      <c r="A442" s="268">
        <v>3606312</v>
      </c>
      <c r="B442" s="269" t="s">
        <v>357</v>
      </c>
      <c r="C442" s="269" t="s">
        <v>281</v>
      </c>
      <c r="D442" s="269">
        <v>3627</v>
      </c>
      <c r="E442" s="269" t="s">
        <v>115</v>
      </c>
      <c r="F442"/>
    </row>
    <row r="443" spans="1:6" ht="12.75">
      <c r="A443" s="268">
        <v>3600779</v>
      </c>
      <c r="B443" s="269" t="s">
        <v>358</v>
      </c>
      <c r="C443" s="269" t="s">
        <v>305</v>
      </c>
      <c r="D443" s="269">
        <v>3627</v>
      </c>
      <c r="E443" s="269" t="s">
        <v>115</v>
      </c>
      <c r="F443"/>
    </row>
    <row r="444" spans="1:6" ht="12.75">
      <c r="A444" s="268">
        <v>3605783</v>
      </c>
      <c r="B444" s="269" t="s">
        <v>358</v>
      </c>
      <c r="C444" s="269" t="s">
        <v>359</v>
      </c>
      <c r="D444" s="269">
        <v>3627</v>
      </c>
      <c r="E444" s="269" t="s">
        <v>115</v>
      </c>
      <c r="F444"/>
    </row>
    <row r="445" spans="1:6" ht="12.75">
      <c r="A445" s="268">
        <v>3603201</v>
      </c>
      <c r="B445" s="269" t="s">
        <v>358</v>
      </c>
      <c r="C445" s="269" t="s">
        <v>360</v>
      </c>
      <c r="D445" s="269">
        <v>3627</v>
      </c>
      <c r="E445" s="269" t="s">
        <v>115</v>
      </c>
      <c r="F445"/>
    </row>
    <row r="446" spans="1:6" ht="12.75">
      <c r="A446" s="268">
        <v>97209266</v>
      </c>
      <c r="B446" s="269" t="s">
        <v>914</v>
      </c>
      <c r="C446" s="269" t="s">
        <v>423</v>
      </c>
      <c r="D446" s="269">
        <v>3627</v>
      </c>
      <c r="E446" s="269" t="s">
        <v>115</v>
      </c>
      <c r="F446"/>
    </row>
    <row r="447" spans="1:6" ht="12.75">
      <c r="A447" s="268">
        <v>3605853</v>
      </c>
      <c r="B447" s="269" t="s">
        <v>428</v>
      </c>
      <c r="C447" s="269" t="s">
        <v>149</v>
      </c>
      <c r="D447" s="269">
        <v>3627</v>
      </c>
      <c r="E447" s="269" t="s">
        <v>115</v>
      </c>
      <c r="F447"/>
    </row>
    <row r="448" spans="1:6" ht="12.75">
      <c r="A448" s="268">
        <v>3605540</v>
      </c>
      <c r="B448" s="269" t="s">
        <v>445</v>
      </c>
      <c r="C448" s="269" t="s">
        <v>249</v>
      </c>
      <c r="D448" s="269">
        <v>3627</v>
      </c>
      <c r="E448" s="269" t="s">
        <v>115</v>
      </c>
      <c r="F448"/>
    </row>
    <row r="449" spans="1:6" ht="12.75">
      <c r="A449" s="268">
        <v>3603689</v>
      </c>
      <c r="B449" s="269" t="s">
        <v>941</v>
      </c>
      <c r="C449" s="269" t="s">
        <v>266</v>
      </c>
      <c r="D449" s="269">
        <v>3627</v>
      </c>
      <c r="E449" s="269" t="s">
        <v>115</v>
      </c>
      <c r="F449"/>
    </row>
    <row r="450" spans="1:6" ht="12.75">
      <c r="A450" s="268">
        <v>307314</v>
      </c>
      <c r="B450" s="269" t="s">
        <v>452</v>
      </c>
      <c r="C450" s="269" t="s">
        <v>160</v>
      </c>
      <c r="D450" s="269">
        <v>3627</v>
      </c>
      <c r="E450" s="269" t="s">
        <v>115</v>
      </c>
      <c r="F450"/>
    </row>
    <row r="451" spans="1:6" ht="12.75">
      <c r="A451" s="268">
        <v>3606426</v>
      </c>
      <c r="B451" s="269" t="s">
        <v>452</v>
      </c>
      <c r="C451" s="269" t="s">
        <v>131</v>
      </c>
      <c r="D451" s="269">
        <v>3627</v>
      </c>
      <c r="E451" s="269" t="s">
        <v>115</v>
      </c>
      <c r="F451"/>
    </row>
    <row r="452" spans="1:6" ht="12.75">
      <c r="A452" s="268">
        <v>3605252</v>
      </c>
      <c r="B452" s="269" t="s">
        <v>776</v>
      </c>
      <c r="C452" s="269" t="s">
        <v>777</v>
      </c>
      <c r="D452" s="269">
        <v>3627</v>
      </c>
      <c r="E452" s="269" t="s">
        <v>117</v>
      </c>
      <c r="F452"/>
    </row>
    <row r="453" spans="1:6" ht="12.75">
      <c r="A453" s="268">
        <v>3600945</v>
      </c>
      <c r="B453" s="269" t="s">
        <v>465</v>
      </c>
      <c r="C453" s="269" t="s">
        <v>460</v>
      </c>
      <c r="D453" s="269">
        <v>3627</v>
      </c>
      <c r="E453" s="269" t="s">
        <v>115</v>
      </c>
      <c r="F453"/>
    </row>
    <row r="454" spans="1:6" ht="12.75">
      <c r="A454" s="268">
        <v>3603366</v>
      </c>
      <c r="B454" s="269" t="s">
        <v>779</v>
      </c>
      <c r="C454" s="269" t="s">
        <v>178</v>
      </c>
      <c r="D454" s="269">
        <v>3627</v>
      </c>
      <c r="E454" s="269" t="s">
        <v>115</v>
      </c>
      <c r="F454"/>
    </row>
    <row r="455" spans="1:6" ht="12.75">
      <c r="A455" s="268">
        <v>3600733</v>
      </c>
      <c r="B455" s="269" t="s">
        <v>957</v>
      </c>
      <c r="C455" s="269" t="s">
        <v>218</v>
      </c>
      <c r="D455" s="269">
        <v>3627</v>
      </c>
      <c r="E455" s="269" t="s">
        <v>115</v>
      </c>
      <c r="F455"/>
    </row>
    <row r="456" spans="1:6" ht="12.75">
      <c r="A456" s="268">
        <v>3600073</v>
      </c>
      <c r="B456" s="269" t="s">
        <v>486</v>
      </c>
      <c r="C456" s="269" t="s">
        <v>163</v>
      </c>
      <c r="D456" s="269">
        <v>3627</v>
      </c>
      <c r="E456" s="269" t="s">
        <v>115</v>
      </c>
      <c r="F456"/>
    </row>
    <row r="457" spans="1:6" ht="12.75">
      <c r="A457" s="268">
        <v>3604067</v>
      </c>
      <c r="B457" s="269" t="s">
        <v>513</v>
      </c>
      <c r="C457" s="269" t="s">
        <v>514</v>
      </c>
      <c r="D457" s="269">
        <v>3627</v>
      </c>
      <c r="E457" s="269" t="s">
        <v>115</v>
      </c>
      <c r="F457"/>
    </row>
    <row r="458" spans="1:6" ht="12.75">
      <c r="A458" s="268">
        <v>3606132</v>
      </c>
      <c r="B458" s="269" t="s">
        <v>524</v>
      </c>
      <c r="C458" s="269" t="s">
        <v>171</v>
      </c>
      <c r="D458" s="269">
        <v>3627</v>
      </c>
      <c r="E458" s="269" t="s">
        <v>115</v>
      </c>
      <c r="F458"/>
    </row>
    <row r="459" spans="1:6" ht="12.75">
      <c r="A459" s="268">
        <v>3600356</v>
      </c>
      <c r="B459" s="269" t="s">
        <v>822</v>
      </c>
      <c r="C459" s="269" t="s">
        <v>370</v>
      </c>
      <c r="D459" s="269">
        <v>3627</v>
      </c>
      <c r="E459" s="269" t="s">
        <v>115</v>
      </c>
      <c r="F459"/>
    </row>
    <row r="460" spans="1:6" ht="12.75">
      <c r="A460" s="268">
        <v>3602020</v>
      </c>
      <c r="B460" s="269" t="s">
        <v>974</v>
      </c>
      <c r="C460" s="269" t="s">
        <v>795</v>
      </c>
      <c r="D460" s="269">
        <v>3627</v>
      </c>
      <c r="E460" s="269" t="s">
        <v>117</v>
      </c>
      <c r="F460"/>
    </row>
    <row r="461" spans="1:6" ht="12.75">
      <c r="A461" s="268">
        <v>3604992</v>
      </c>
      <c r="B461" s="269" t="s">
        <v>570</v>
      </c>
      <c r="C461" s="269" t="s">
        <v>168</v>
      </c>
      <c r="D461" s="269">
        <v>3627</v>
      </c>
      <c r="E461" s="269" t="s">
        <v>115</v>
      </c>
      <c r="F461"/>
    </row>
    <row r="462" spans="1:6" ht="12.75">
      <c r="A462" s="268">
        <v>3602098</v>
      </c>
      <c r="B462" s="269" t="s">
        <v>593</v>
      </c>
      <c r="C462" s="269" t="s">
        <v>143</v>
      </c>
      <c r="D462" s="269">
        <v>3627</v>
      </c>
      <c r="E462" s="269" t="s">
        <v>115</v>
      </c>
      <c r="F462"/>
    </row>
    <row r="463" spans="1:6" ht="12.75">
      <c r="A463" s="268">
        <v>3605383</v>
      </c>
      <c r="B463" s="269" t="s">
        <v>597</v>
      </c>
      <c r="C463" s="269" t="s">
        <v>598</v>
      </c>
      <c r="D463" s="269">
        <v>3627</v>
      </c>
      <c r="E463" s="269" t="s">
        <v>117</v>
      </c>
      <c r="F463"/>
    </row>
    <row r="464" spans="1:6" ht="12.75">
      <c r="A464" s="268">
        <v>4500129</v>
      </c>
      <c r="B464" s="269" t="s">
        <v>612</v>
      </c>
      <c r="C464" s="269" t="s">
        <v>215</v>
      </c>
      <c r="D464" s="269">
        <v>3627</v>
      </c>
      <c r="E464" s="269" t="s">
        <v>115</v>
      </c>
      <c r="F464"/>
    </row>
    <row r="465" spans="1:6" ht="12.75">
      <c r="A465" s="268">
        <v>3604282</v>
      </c>
      <c r="B465" s="269" t="s">
        <v>612</v>
      </c>
      <c r="C465" s="269" t="s">
        <v>462</v>
      </c>
      <c r="D465" s="269">
        <v>3627</v>
      </c>
      <c r="E465" s="269" t="s">
        <v>117</v>
      </c>
      <c r="F465"/>
    </row>
    <row r="466" spans="1:6" ht="12.75">
      <c r="A466" s="268">
        <v>3600780</v>
      </c>
      <c r="B466" s="269" t="s">
        <v>613</v>
      </c>
      <c r="C466" s="269" t="s">
        <v>365</v>
      </c>
      <c r="D466" s="269">
        <v>3627</v>
      </c>
      <c r="E466" s="269" t="s">
        <v>115</v>
      </c>
      <c r="F466"/>
    </row>
    <row r="467" spans="1:6" ht="12.75">
      <c r="A467" s="268">
        <v>1806402</v>
      </c>
      <c r="B467" s="269" t="s">
        <v>632</v>
      </c>
      <c r="C467" s="269" t="s">
        <v>633</v>
      </c>
      <c r="D467" s="269">
        <v>3627</v>
      </c>
      <c r="E467" s="269" t="s">
        <v>115</v>
      </c>
      <c r="F467"/>
    </row>
    <row r="468" spans="1:6" ht="12.75">
      <c r="A468" s="268">
        <v>3600049</v>
      </c>
      <c r="B468" s="269" t="s">
        <v>657</v>
      </c>
      <c r="C468" s="269" t="s">
        <v>195</v>
      </c>
      <c r="D468" s="269">
        <v>3627</v>
      </c>
      <c r="E468" s="269" t="s">
        <v>115</v>
      </c>
      <c r="F468"/>
    </row>
    <row r="469" spans="1:6" ht="12.75">
      <c r="A469" s="268">
        <v>3605595</v>
      </c>
      <c r="B469" s="269" t="s">
        <v>662</v>
      </c>
      <c r="C469" s="269" t="s">
        <v>857</v>
      </c>
      <c r="D469" s="269">
        <v>3627</v>
      </c>
      <c r="E469" s="269" t="s">
        <v>115</v>
      </c>
      <c r="F469"/>
    </row>
    <row r="470" spans="1:6" ht="12.75">
      <c r="A470" s="268">
        <v>3427723</v>
      </c>
      <c r="B470" s="269" t="s">
        <v>662</v>
      </c>
      <c r="C470" s="269" t="s">
        <v>251</v>
      </c>
      <c r="D470" s="269">
        <v>3627</v>
      </c>
      <c r="E470" s="269" t="s">
        <v>115</v>
      </c>
      <c r="F470"/>
    </row>
    <row r="471" spans="1:6" ht="12.75">
      <c r="A471" s="268">
        <v>7715446</v>
      </c>
      <c r="B471" s="269" t="s">
        <v>858</v>
      </c>
      <c r="C471" s="269" t="s">
        <v>220</v>
      </c>
      <c r="D471" s="269">
        <v>3627</v>
      </c>
      <c r="E471" s="269" t="s">
        <v>115</v>
      </c>
      <c r="F471"/>
    </row>
    <row r="472" spans="1:6" ht="12.75">
      <c r="A472" s="268">
        <v>3600886</v>
      </c>
      <c r="B472" s="269" t="s">
        <v>665</v>
      </c>
      <c r="C472" s="269" t="s">
        <v>585</v>
      </c>
      <c r="D472" s="269">
        <v>3627</v>
      </c>
      <c r="E472" s="269" t="s">
        <v>115</v>
      </c>
      <c r="F472"/>
    </row>
    <row r="473" spans="1:6" ht="12.75">
      <c r="A473" s="268">
        <v>1801296</v>
      </c>
      <c r="B473" s="269" t="s">
        <v>170</v>
      </c>
      <c r="C473" s="269" t="s">
        <v>256</v>
      </c>
      <c r="D473" s="269">
        <v>3631</v>
      </c>
      <c r="E473" s="269" t="s">
        <v>115</v>
      </c>
      <c r="F473"/>
    </row>
    <row r="474" spans="1:6" ht="12.75">
      <c r="A474" s="268">
        <v>3606436</v>
      </c>
      <c r="B474" s="269" t="s">
        <v>190</v>
      </c>
      <c r="C474" s="269" t="s">
        <v>792</v>
      </c>
      <c r="D474" s="269">
        <v>3631</v>
      </c>
      <c r="E474" s="269" t="s">
        <v>115</v>
      </c>
      <c r="F474"/>
    </row>
    <row r="475" spans="1:6" ht="12.75">
      <c r="A475" s="268">
        <v>3600108</v>
      </c>
      <c r="B475" s="269" t="s">
        <v>703</v>
      </c>
      <c r="C475" s="269" t="s">
        <v>370</v>
      </c>
      <c r="D475" s="269">
        <v>3631</v>
      </c>
      <c r="E475" s="269" t="s">
        <v>115</v>
      </c>
      <c r="F475"/>
    </row>
    <row r="476" spans="1:6" ht="12.75">
      <c r="A476" s="268">
        <v>3600672</v>
      </c>
      <c r="B476" s="269" t="s">
        <v>434</v>
      </c>
      <c r="C476" s="269" t="s">
        <v>211</v>
      </c>
      <c r="D476" s="269">
        <v>3631</v>
      </c>
      <c r="E476" s="269" t="s">
        <v>115</v>
      </c>
      <c r="F476"/>
    </row>
    <row r="477" spans="1:6" ht="12.75">
      <c r="A477" s="268">
        <v>3605136</v>
      </c>
      <c r="B477" s="269" t="s">
        <v>434</v>
      </c>
      <c r="C477" s="269" t="s">
        <v>435</v>
      </c>
      <c r="D477" s="269">
        <v>3631</v>
      </c>
      <c r="E477" s="269" t="s">
        <v>117</v>
      </c>
      <c r="F477"/>
    </row>
    <row r="478" spans="1:6" ht="12.75">
      <c r="A478" s="268">
        <v>3600668</v>
      </c>
      <c r="B478" s="269" t="s">
        <v>434</v>
      </c>
      <c r="C478" s="269" t="s">
        <v>317</v>
      </c>
      <c r="D478" s="269">
        <v>3631</v>
      </c>
      <c r="E478" s="269" t="s">
        <v>115</v>
      </c>
      <c r="F478"/>
    </row>
    <row r="479" spans="1:6" ht="12.75">
      <c r="A479" s="268">
        <v>3600210</v>
      </c>
      <c r="B479" s="269" t="s">
        <v>768</v>
      </c>
      <c r="C479" s="269" t="s">
        <v>220</v>
      </c>
      <c r="D479" s="269">
        <v>3631</v>
      </c>
      <c r="E479" s="269" t="s">
        <v>115</v>
      </c>
      <c r="F479"/>
    </row>
    <row r="480" spans="1:6" ht="12.75">
      <c r="A480" s="268">
        <v>3600677</v>
      </c>
      <c r="B480" s="269" t="s">
        <v>772</v>
      </c>
      <c r="C480" s="269" t="s">
        <v>211</v>
      </c>
      <c r="D480" s="269">
        <v>3631</v>
      </c>
      <c r="E480" s="269" t="s">
        <v>115</v>
      </c>
      <c r="F480"/>
    </row>
    <row r="481" spans="1:6" ht="12.75">
      <c r="A481" s="268">
        <v>3606339</v>
      </c>
      <c r="B481" s="269" t="s">
        <v>942</v>
      </c>
      <c r="C481" s="269" t="s">
        <v>215</v>
      </c>
      <c r="D481" s="269">
        <v>3631</v>
      </c>
      <c r="E481" s="269" t="s">
        <v>115</v>
      </c>
      <c r="F481"/>
    </row>
    <row r="482" spans="1:6" ht="12.75">
      <c r="A482" s="268">
        <v>3600719</v>
      </c>
      <c r="B482" s="269" t="s">
        <v>484</v>
      </c>
      <c r="C482" s="269" t="s">
        <v>211</v>
      </c>
      <c r="D482" s="269">
        <v>3631</v>
      </c>
      <c r="E482" s="269" t="s">
        <v>115</v>
      </c>
      <c r="F482"/>
    </row>
    <row r="483" spans="1:6" ht="12.75">
      <c r="A483" s="268">
        <v>3606408</v>
      </c>
      <c r="B483" s="269" t="s">
        <v>958</v>
      </c>
      <c r="C483" s="269" t="s">
        <v>479</v>
      </c>
      <c r="D483" s="269">
        <v>3631</v>
      </c>
      <c r="E483" s="269" t="s">
        <v>115</v>
      </c>
      <c r="F483"/>
    </row>
    <row r="484" spans="1:6" ht="12.75">
      <c r="A484" s="268">
        <v>3600669</v>
      </c>
      <c r="B484" s="269" t="s">
        <v>800</v>
      </c>
      <c r="C484" s="269" t="s">
        <v>321</v>
      </c>
      <c r="D484" s="269">
        <v>3631</v>
      </c>
      <c r="E484" s="269" t="s">
        <v>115</v>
      </c>
      <c r="F484"/>
    </row>
    <row r="485" spans="1:6" ht="12.75">
      <c r="A485" s="268">
        <v>3606291</v>
      </c>
      <c r="B485" s="269" t="s">
        <v>801</v>
      </c>
      <c r="C485" s="269" t="s">
        <v>857</v>
      </c>
      <c r="D485" s="269">
        <v>3631</v>
      </c>
      <c r="E485" s="269" t="s">
        <v>115</v>
      </c>
      <c r="F485"/>
    </row>
    <row r="486" spans="1:6" ht="12.75">
      <c r="A486" s="268">
        <v>3602323</v>
      </c>
      <c r="B486" s="269" t="s">
        <v>801</v>
      </c>
      <c r="C486" s="269" t="s">
        <v>802</v>
      </c>
      <c r="D486" s="269">
        <v>3631</v>
      </c>
      <c r="E486" s="269" t="s">
        <v>115</v>
      </c>
      <c r="F486"/>
    </row>
    <row r="487" spans="1:6" ht="12.75">
      <c r="A487" s="268">
        <v>3606453</v>
      </c>
      <c r="B487" s="269" t="s">
        <v>801</v>
      </c>
      <c r="C487" s="269" t="s">
        <v>1048</v>
      </c>
      <c r="D487" s="269">
        <v>3631</v>
      </c>
      <c r="E487" s="269" t="s">
        <v>117</v>
      </c>
      <c r="F487"/>
    </row>
    <row r="488" spans="1:6" ht="12.75">
      <c r="A488" s="268">
        <v>3600675</v>
      </c>
      <c r="B488" s="269" t="s">
        <v>525</v>
      </c>
      <c r="C488" s="269" t="s">
        <v>141</v>
      </c>
      <c r="D488" s="269">
        <v>3631</v>
      </c>
      <c r="E488" s="269" t="s">
        <v>115</v>
      </c>
      <c r="F488"/>
    </row>
    <row r="489" spans="1:6" ht="12.75">
      <c r="A489" s="268">
        <v>3600715</v>
      </c>
      <c r="B489" s="269" t="s">
        <v>808</v>
      </c>
      <c r="C489" s="269" t="s">
        <v>293</v>
      </c>
      <c r="D489" s="269">
        <v>3631</v>
      </c>
      <c r="E489" s="269" t="s">
        <v>115</v>
      </c>
      <c r="F489"/>
    </row>
    <row r="490" spans="1:6" ht="12.75">
      <c r="A490" s="268">
        <v>3602536</v>
      </c>
      <c r="B490" s="269" t="s">
        <v>810</v>
      </c>
      <c r="C490" s="269" t="s">
        <v>145</v>
      </c>
      <c r="D490" s="269">
        <v>3631</v>
      </c>
      <c r="E490" s="269" t="s">
        <v>115</v>
      </c>
      <c r="F490"/>
    </row>
    <row r="491" spans="1:6" ht="12.75">
      <c r="A491" s="268">
        <v>3600679</v>
      </c>
      <c r="B491" s="269" t="s">
        <v>539</v>
      </c>
      <c r="C491" s="269" t="s">
        <v>700</v>
      </c>
      <c r="D491" s="269">
        <v>3631</v>
      </c>
      <c r="E491" s="269" t="s">
        <v>117</v>
      </c>
      <c r="F491"/>
    </row>
    <row r="492" spans="1:6" ht="12.75">
      <c r="A492" s="268">
        <v>3603268</v>
      </c>
      <c r="B492" s="269" t="s">
        <v>539</v>
      </c>
      <c r="C492" s="269" t="s">
        <v>256</v>
      </c>
      <c r="D492" s="269">
        <v>3631</v>
      </c>
      <c r="E492" s="269" t="s">
        <v>115</v>
      </c>
      <c r="F492"/>
    </row>
    <row r="493" spans="1:6" ht="12.75">
      <c r="A493" s="268">
        <v>3604170</v>
      </c>
      <c r="B493" s="269" t="s">
        <v>539</v>
      </c>
      <c r="C493" s="269" t="s">
        <v>310</v>
      </c>
      <c r="D493" s="269">
        <v>3631</v>
      </c>
      <c r="E493" s="269" t="s">
        <v>115</v>
      </c>
      <c r="F493"/>
    </row>
    <row r="494" spans="1:6" ht="12.75">
      <c r="A494" s="268">
        <v>3600676</v>
      </c>
      <c r="B494" s="269" t="s">
        <v>539</v>
      </c>
      <c r="C494" s="269" t="s">
        <v>293</v>
      </c>
      <c r="D494" s="269">
        <v>3631</v>
      </c>
      <c r="E494" s="269" t="s">
        <v>115</v>
      </c>
      <c r="F494"/>
    </row>
    <row r="495" spans="1:6" ht="12.75">
      <c r="A495" s="268">
        <v>3606129</v>
      </c>
      <c r="B495" s="269" t="s">
        <v>823</v>
      </c>
      <c r="C495" s="269" t="s">
        <v>310</v>
      </c>
      <c r="D495" s="269">
        <v>3631</v>
      </c>
      <c r="E495" s="269" t="s">
        <v>115</v>
      </c>
      <c r="F495"/>
    </row>
    <row r="496" spans="1:6" ht="12.75">
      <c r="A496" s="268">
        <v>3605072</v>
      </c>
      <c r="B496" s="269" t="s">
        <v>547</v>
      </c>
      <c r="C496" s="269" t="s">
        <v>274</v>
      </c>
      <c r="D496" s="269">
        <v>3631</v>
      </c>
      <c r="E496" s="269" t="s">
        <v>115</v>
      </c>
      <c r="F496"/>
    </row>
    <row r="497" spans="1:6" ht="12.75">
      <c r="A497" s="268">
        <v>8005234</v>
      </c>
      <c r="B497" s="269" t="s">
        <v>979</v>
      </c>
      <c r="C497" s="269" t="s">
        <v>220</v>
      </c>
      <c r="D497" s="269">
        <v>3631</v>
      </c>
      <c r="E497" s="269" t="s">
        <v>115</v>
      </c>
      <c r="F497"/>
    </row>
    <row r="498" spans="1:6" ht="12.75">
      <c r="A498" s="268">
        <v>3606431</v>
      </c>
      <c r="B498" s="269" t="s">
        <v>1002</v>
      </c>
      <c r="C498" s="269" t="s">
        <v>194</v>
      </c>
      <c r="D498" s="269">
        <v>3631</v>
      </c>
      <c r="E498" s="269" t="s">
        <v>115</v>
      </c>
      <c r="F498"/>
    </row>
    <row r="499" spans="1:6" ht="12.75">
      <c r="A499" s="268">
        <v>3600869</v>
      </c>
      <c r="B499" s="269" t="s">
        <v>134</v>
      </c>
      <c r="C499" s="269" t="s">
        <v>135</v>
      </c>
      <c r="D499" s="269">
        <v>3633</v>
      </c>
      <c r="E499" s="269" t="s">
        <v>115</v>
      </c>
      <c r="F499"/>
    </row>
    <row r="500" spans="1:6" ht="12.75">
      <c r="A500" s="268">
        <v>3606171</v>
      </c>
      <c r="B500" s="269" t="s">
        <v>283</v>
      </c>
      <c r="C500" s="269" t="s">
        <v>284</v>
      </c>
      <c r="D500" s="269">
        <v>3633</v>
      </c>
      <c r="E500" s="269" t="s">
        <v>115</v>
      </c>
      <c r="F500"/>
    </row>
    <row r="501" spans="1:6" ht="12.75">
      <c r="A501" s="268">
        <v>3600822</v>
      </c>
      <c r="B501" s="269" t="s">
        <v>723</v>
      </c>
      <c r="C501" s="269" t="s">
        <v>139</v>
      </c>
      <c r="D501" s="269">
        <v>3633</v>
      </c>
      <c r="E501" s="269" t="s">
        <v>115</v>
      </c>
      <c r="F501"/>
    </row>
    <row r="502" spans="1:6" ht="12.75">
      <c r="A502" s="268">
        <v>3606382</v>
      </c>
      <c r="B502" s="269" t="s">
        <v>903</v>
      </c>
      <c r="C502" s="269" t="s">
        <v>295</v>
      </c>
      <c r="D502" s="269">
        <v>3633</v>
      </c>
      <c r="E502" s="269" t="s">
        <v>115</v>
      </c>
      <c r="F502"/>
    </row>
    <row r="503" spans="1:6" ht="12.75">
      <c r="A503" s="268">
        <v>3605900</v>
      </c>
      <c r="B503" s="269" t="s">
        <v>336</v>
      </c>
      <c r="C503" s="269" t="s">
        <v>125</v>
      </c>
      <c r="D503" s="269">
        <v>3633</v>
      </c>
      <c r="E503" s="269" t="s">
        <v>115</v>
      </c>
      <c r="F503"/>
    </row>
    <row r="504" spans="1:6" ht="12.75">
      <c r="A504" s="268">
        <v>3606088</v>
      </c>
      <c r="B504" s="269" t="s">
        <v>911</v>
      </c>
      <c r="C504" s="269" t="s">
        <v>253</v>
      </c>
      <c r="D504" s="269">
        <v>3633</v>
      </c>
      <c r="E504" s="269" t="s">
        <v>115</v>
      </c>
      <c r="F504"/>
    </row>
    <row r="505" spans="1:6" ht="12.75">
      <c r="A505" s="268">
        <v>3604713</v>
      </c>
      <c r="B505" s="269" t="s">
        <v>383</v>
      </c>
      <c r="C505" s="269" t="s">
        <v>317</v>
      </c>
      <c r="D505" s="269">
        <v>3633</v>
      </c>
      <c r="E505" s="269" t="s">
        <v>115</v>
      </c>
      <c r="F505"/>
    </row>
    <row r="506" spans="1:6" ht="12.75">
      <c r="A506" s="268">
        <v>3605848</v>
      </c>
      <c r="B506" s="269" t="s">
        <v>385</v>
      </c>
      <c r="C506" s="269" t="s">
        <v>256</v>
      </c>
      <c r="D506" s="269">
        <v>3633</v>
      </c>
      <c r="E506" s="269" t="s">
        <v>115</v>
      </c>
      <c r="F506"/>
    </row>
    <row r="507" spans="1:6" ht="12.75">
      <c r="A507" s="268">
        <v>3600819</v>
      </c>
      <c r="B507" s="269" t="s">
        <v>385</v>
      </c>
      <c r="C507" s="269" t="s">
        <v>386</v>
      </c>
      <c r="D507" s="269">
        <v>3633</v>
      </c>
      <c r="E507" s="269" t="s">
        <v>115</v>
      </c>
      <c r="F507"/>
    </row>
    <row r="508" spans="1:6" ht="12.75">
      <c r="A508" s="268">
        <v>3600838</v>
      </c>
      <c r="B508" s="269" t="s">
        <v>1125</v>
      </c>
      <c r="C508" s="269" t="s">
        <v>121</v>
      </c>
      <c r="D508" s="269">
        <v>3633</v>
      </c>
      <c r="E508" s="269" t="s">
        <v>115</v>
      </c>
      <c r="F508"/>
    </row>
    <row r="509" spans="1:6" ht="12.75">
      <c r="A509" s="268">
        <v>3606172</v>
      </c>
      <c r="B509" s="269" t="s">
        <v>410</v>
      </c>
      <c r="C509" s="269" t="s">
        <v>411</v>
      </c>
      <c r="D509" s="269">
        <v>3633</v>
      </c>
      <c r="E509" s="269" t="s">
        <v>117</v>
      </c>
      <c r="F509"/>
    </row>
    <row r="510" spans="1:6" ht="12.75">
      <c r="A510" s="268">
        <v>3600813</v>
      </c>
      <c r="B510" s="269" t="s">
        <v>424</v>
      </c>
      <c r="C510" s="269" t="s">
        <v>223</v>
      </c>
      <c r="D510" s="269">
        <v>3633</v>
      </c>
      <c r="E510" s="269" t="s">
        <v>115</v>
      </c>
      <c r="F510"/>
    </row>
    <row r="511" spans="1:6" ht="12.75">
      <c r="A511" s="268">
        <v>3604359</v>
      </c>
      <c r="B511" s="269" t="s">
        <v>446</v>
      </c>
      <c r="C511" s="269" t="s">
        <v>215</v>
      </c>
      <c r="D511" s="269">
        <v>3633</v>
      </c>
      <c r="E511" s="269" t="s">
        <v>115</v>
      </c>
      <c r="F511"/>
    </row>
    <row r="512" spans="1:6" ht="12.75">
      <c r="A512" s="268">
        <v>3600077</v>
      </c>
      <c r="B512" s="269" t="s">
        <v>773</v>
      </c>
      <c r="C512" s="269" t="s">
        <v>774</v>
      </c>
      <c r="D512" s="269">
        <v>3633</v>
      </c>
      <c r="E512" s="269" t="s">
        <v>115</v>
      </c>
      <c r="F512"/>
    </row>
    <row r="513" spans="1:6" ht="12.75">
      <c r="A513" s="268">
        <v>3600950</v>
      </c>
      <c r="B513" s="269" t="s">
        <v>465</v>
      </c>
      <c r="C513" s="269" t="s">
        <v>220</v>
      </c>
      <c r="D513" s="269">
        <v>3633</v>
      </c>
      <c r="E513" s="269" t="s">
        <v>115</v>
      </c>
      <c r="F513"/>
    </row>
    <row r="514" spans="1:6" ht="12.75">
      <c r="A514" s="268">
        <v>3605887</v>
      </c>
      <c r="B514" s="269" t="s">
        <v>471</v>
      </c>
      <c r="C514" s="269" t="s">
        <v>160</v>
      </c>
      <c r="D514" s="269">
        <v>3633</v>
      </c>
      <c r="E514" s="269" t="s">
        <v>115</v>
      </c>
      <c r="F514"/>
    </row>
    <row r="515" spans="1:6" ht="12.75">
      <c r="A515" s="268">
        <v>3600054</v>
      </c>
      <c r="B515" s="269" t="s">
        <v>487</v>
      </c>
      <c r="C515" s="269" t="s">
        <v>195</v>
      </c>
      <c r="D515" s="269">
        <v>3633</v>
      </c>
      <c r="E515" s="269" t="s">
        <v>115</v>
      </c>
      <c r="F515"/>
    </row>
    <row r="516" spans="1:6" ht="12.75">
      <c r="A516" s="268">
        <v>3606221</v>
      </c>
      <c r="B516" s="269" t="s">
        <v>567</v>
      </c>
      <c r="C516" s="269" t="s">
        <v>205</v>
      </c>
      <c r="D516" s="269">
        <v>3633</v>
      </c>
      <c r="E516" s="269" t="s">
        <v>115</v>
      </c>
      <c r="F516"/>
    </row>
    <row r="517" spans="1:6" ht="12.75">
      <c r="A517" s="268">
        <v>3605787</v>
      </c>
      <c r="B517" s="269" t="s">
        <v>583</v>
      </c>
      <c r="C517" s="269" t="s">
        <v>293</v>
      </c>
      <c r="D517" s="269">
        <v>3633</v>
      </c>
      <c r="E517" s="269" t="s">
        <v>115</v>
      </c>
      <c r="F517"/>
    </row>
    <row r="518" spans="1:6" ht="12.75">
      <c r="A518" s="268">
        <v>3606224</v>
      </c>
      <c r="B518" s="269" t="s">
        <v>845</v>
      </c>
      <c r="C518" s="269" t="s">
        <v>146</v>
      </c>
      <c r="D518" s="269">
        <v>3633</v>
      </c>
      <c r="E518" s="269" t="s">
        <v>115</v>
      </c>
      <c r="F518"/>
    </row>
    <row r="519" spans="1:6" ht="12.75">
      <c r="A519" s="268">
        <v>3606022</v>
      </c>
      <c r="B519" s="269" t="s">
        <v>635</v>
      </c>
      <c r="C519" s="269" t="s">
        <v>636</v>
      </c>
      <c r="D519" s="269">
        <v>3633</v>
      </c>
      <c r="E519" s="269" t="s">
        <v>115</v>
      </c>
      <c r="F519"/>
    </row>
    <row r="520" spans="1:6" ht="12.75">
      <c r="A520" s="268">
        <v>3603708</v>
      </c>
      <c r="B520" s="269" t="s">
        <v>637</v>
      </c>
      <c r="C520" s="269" t="s">
        <v>143</v>
      </c>
      <c r="D520" s="269">
        <v>3633</v>
      </c>
      <c r="E520" s="269" t="s">
        <v>115</v>
      </c>
      <c r="F520"/>
    </row>
    <row r="521" spans="1:6" ht="12.75">
      <c r="A521" s="268">
        <v>3601427</v>
      </c>
      <c r="B521" s="269" t="s">
        <v>865</v>
      </c>
      <c r="C521" s="269" t="s">
        <v>146</v>
      </c>
      <c r="D521" s="269">
        <v>3633</v>
      </c>
      <c r="E521" s="269" t="s">
        <v>115</v>
      </c>
      <c r="F521"/>
    </row>
    <row r="522" spans="1:6" ht="12.75">
      <c r="A522" s="268">
        <v>3601530</v>
      </c>
      <c r="B522" s="269" t="s">
        <v>263</v>
      </c>
      <c r="C522" s="269" t="s">
        <v>264</v>
      </c>
      <c r="D522" s="269">
        <v>3634</v>
      </c>
      <c r="E522" s="269" t="s">
        <v>115</v>
      </c>
      <c r="F522"/>
    </row>
    <row r="523" spans="1:6" ht="12.75">
      <c r="A523" s="268">
        <v>3606346</v>
      </c>
      <c r="B523" s="269" t="s">
        <v>904</v>
      </c>
      <c r="C523" s="269" t="s">
        <v>211</v>
      </c>
      <c r="D523" s="269">
        <v>3634</v>
      </c>
      <c r="E523" s="269" t="s">
        <v>115</v>
      </c>
      <c r="F523"/>
    </row>
    <row r="524" spans="1:6" ht="12.75">
      <c r="A524" s="268">
        <v>3605940</v>
      </c>
      <c r="B524" s="269" t="s">
        <v>327</v>
      </c>
      <c r="C524" s="269" t="s">
        <v>135</v>
      </c>
      <c r="D524" s="269">
        <v>3634</v>
      </c>
      <c r="E524" s="269" t="s">
        <v>115</v>
      </c>
      <c r="F524"/>
    </row>
    <row r="525" spans="1:6" ht="12.75">
      <c r="A525" s="268">
        <v>3603776</v>
      </c>
      <c r="B525" s="269" t="s">
        <v>737</v>
      </c>
      <c r="C525" s="269" t="s">
        <v>738</v>
      </c>
      <c r="D525" s="269">
        <v>3634</v>
      </c>
      <c r="E525" s="269" t="s">
        <v>115</v>
      </c>
      <c r="F525"/>
    </row>
    <row r="526" spans="1:6" ht="12.75">
      <c r="A526" s="268">
        <v>3605188</v>
      </c>
      <c r="B526" s="269" t="s">
        <v>381</v>
      </c>
      <c r="C526" s="269" t="s">
        <v>131</v>
      </c>
      <c r="D526" s="269">
        <v>3634</v>
      </c>
      <c r="E526" s="269" t="s">
        <v>115</v>
      </c>
      <c r="F526"/>
    </row>
    <row r="527" spans="1:6" ht="12.75">
      <c r="A527" s="268">
        <v>3606322</v>
      </c>
      <c r="B527" s="269" t="s">
        <v>778</v>
      </c>
      <c r="C527" s="269" t="s">
        <v>163</v>
      </c>
      <c r="D527" s="269">
        <v>3634</v>
      </c>
      <c r="E527" s="269" t="s">
        <v>115</v>
      </c>
      <c r="F527"/>
    </row>
    <row r="528" spans="1:6" ht="12.75">
      <c r="A528" s="268">
        <v>3601445</v>
      </c>
      <c r="B528" s="269" t="s">
        <v>785</v>
      </c>
      <c r="C528" s="269" t="s">
        <v>786</v>
      </c>
      <c r="D528" s="269">
        <v>3634</v>
      </c>
      <c r="E528" s="269" t="s">
        <v>117</v>
      </c>
      <c r="F528"/>
    </row>
    <row r="529" spans="1:6" ht="12.75">
      <c r="A529" s="268">
        <v>3601419</v>
      </c>
      <c r="B529" s="269" t="s">
        <v>785</v>
      </c>
      <c r="C529" s="269" t="s">
        <v>195</v>
      </c>
      <c r="D529" s="269">
        <v>3634</v>
      </c>
      <c r="E529" s="269" t="s">
        <v>115</v>
      </c>
      <c r="F529"/>
    </row>
    <row r="530" spans="1:6" ht="12.75">
      <c r="A530" s="268">
        <v>3603224</v>
      </c>
      <c r="B530" s="269" t="s">
        <v>518</v>
      </c>
      <c r="C530" s="269" t="s">
        <v>505</v>
      </c>
      <c r="D530" s="269">
        <v>3634</v>
      </c>
      <c r="E530" s="269" t="s">
        <v>117</v>
      </c>
      <c r="F530"/>
    </row>
    <row r="531" spans="1:6" ht="12.75">
      <c r="A531" s="268">
        <v>3601422</v>
      </c>
      <c r="B531" s="269" t="s">
        <v>814</v>
      </c>
      <c r="C531" s="269" t="s">
        <v>815</v>
      </c>
      <c r="D531" s="269">
        <v>3634</v>
      </c>
      <c r="E531" s="269" t="s">
        <v>115</v>
      </c>
      <c r="F531"/>
    </row>
    <row r="532" spans="1:6" ht="12.75">
      <c r="A532" s="268">
        <v>3606195</v>
      </c>
      <c r="B532" s="269" t="s">
        <v>542</v>
      </c>
      <c r="C532" s="269" t="s">
        <v>143</v>
      </c>
      <c r="D532" s="269">
        <v>3634</v>
      </c>
      <c r="E532" s="269" t="s">
        <v>115</v>
      </c>
      <c r="F532"/>
    </row>
    <row r="533" spans="1:6" ht="12.75">
      <c r="A533" s="268">
        <v>3603484</v>
      </c>
      <c r="B533" s="269" t="s">
        <v>544</v>
      </c>
      <c r="C533" s="269" t="s">
        <v>163</v>
      </c>
      <c r="D533" s="269">
        <v>3634</v>
      </c>
      <c r="E533" s="269" t="s">
        <v>115</v>
      </c>
      <c r="F533"/>
    </row>
    <row r="534" spans="1:6" ht="12.75">
      <c r="A534" s="268">
        <v>3604303</v>
      </c>
      <c r="B534" s="269" t="s">
        <v>592</v>
      </c>
      <c r="C534" s="269" t="s">
        <v>266</v>
      </c>
      <c r="D534" s="269">
        <v>3634</v>
      </c>
      <c r="E534" s="269" t="s">
        <v>115</v>
      </c>
      <c r="F534"/>
    </row>
    <row r="535" spans="1:6" ht="12.75">
      <c r="A535" s="268">
        <v>3601421</v>
      </c>
      <c r="B535" s="269" t="s">
        <v>616</v>
      </c>
      <c r="C535" s="269" t="s">
        <v>143</v>
      </c>
      <c r="D535" s="269">
        <v>3634</v>
      </c>
      <c r="E535" s="269" t="s">
        <v>115</v>
      </c>
      <c r="F535"/>
    </row>
    <row r="536" spans="1:6" ht="12.75">
      <c r="A536" s="268">
        <v>3601420</v>
      </c>
      <c r="B536" s="269" t="s">
        <v>616</v>
      </c>
      <c r="C536" s="269" t="s">
        <v>266</v>
      </c>
      <c r="D536" s="269">
        <v>3634</v>
      </c>
      <c r="E536" s="269" t="s">
        <v>115</v>
      </c>
      <c r="F536"/>
    </row>
    <row r="537" spans="1:6" ht="12.75">
      <c r="A537" s="268">
        <v>3601025</v>
      </c>
      <c r="B537" s="269" t="s">
        <v>687</v>
      </c>
      <c r="C537" s="269" t="s">
        <v>365</v>
      </c>
      <c r="D537" s="269">
        <v>3635</v>
      </c>
      <c r="E537" s="269" t="s">
        <v>115</v>
      </c>
      <c r="F537"/>
    </row>
    <row r="538" spans="1:6" ht="12.75">
      <c r="A538" s="268">
        <v>3603718</v>
      </c>
      <c r="B538" s="269" t="s">
        <v>692</v>
      </c>
      <c r="C538" s="269" t="s">
        <v>293</v>
      </c>
      <c r="D538" s="269">
        <v>3635</v>
      </c>
      <c r="E538" s="269" t="s">
        <v>115</v>
      </c>
      <c r="F538"/>
    </row>
    <row r="539" spans="1:6" ht="12.75">
      <c r="A539" s="268">
        <v>3605666</v>
      </c>
      <c r="B539" s="269" t="s">
        <v>731</v>
      </c>
      <c r="C539" s="269" t="s">
        <v>732</v>
      </c>
      <c r="D539" s="269">
        <v>3635</v>
      </c>
      <c r="E539" s="269" t="s">
        <v>115</v>
      </c>
      <c r="F539"/>
    </row>
    <row r="540" spans="1:6" ht="12.75">
      <c r="A540" s="268">
        <v>3605450</v>
      </c>
      <c r="B540" s="269" t="s">
        <v>771</v>
      </c>
      <c r="C540" s="269" t="s">
        <v>195</v>
      </c>
      <c r="D540" s="269">
        <v>3635</v>
      </c>
      <c r="E540" s="269" t="s">
        <v>115</v>
      </c>
      <c r="F540"/>
    </row>
    <row r="541" spans="1:6" ht="12.75">
      <c r="A541" s="268">
        <v>3605803</v>
      </c>
      <c r="B541" s="269" t="s">
        <v>867</v>
      </c>
      <c r="C541" s="269" t="s">
        <v>144</v>
      </c>
      <c r="D541" s="269">
        <v>3636</v>
      </c>
      <c r="E541" s="269" t="s">
        <v>117</v>
      </c>
      <c r="F541"/>
    </row>
    <row r="542" spans="1:6" ht="12.75">
      <c r="A542" s="268">
        <v>3606325</v>
      </c>
      <c r="B542" s="269" t="s">
        <v>867</v>
      </c>
      <c r="C542" s="269" t="s">
        <v>1011</v>
      </c>
      <c r="D542" s="269">
        <v>3636</v>
      </c>
      <c r="E542" s="269" t="s">
        <v>117</v>
      </c>
      <c r="F542"/>
    </row>
    <row r="543" spans="1:6" ht="12.75">
      <c r="A543" s="268">
        <v>3600686</v>
      </c>
      <c r="B543" s="269" t="s">
        <v>1102</v>
      </c>
      <c r="C543" s="269" t="s">
        <v>370</v>
      </c>
      <c r="D543" s="269">
        <v>3636</v>
      </c>
      <c r="E543" s="269" t="s">
        <v>115</v>
      </c>
      <c r="F543"/>
    </row>
    <row r="544" spans="1:6" ht="12.75">
      <c r="A544" s="268">
        <v>3606230</v>
      </c>
      <c r="B544" s="269" t="s">
        <v>689</v>
      </c>
      <c r="C544" s="269" t="s">
        <v>119</v>
      </c>
      <c r="D544" s="269">
        <v>3636</v>
      </c>
      <c r="E544" s="269" t="s">
        <v>115</v>
      </c>
      <c r="F544"/>
    </row>
    <row r="545" spans="1:6" ht="12.75">
      <c r="A545" s="268">
        <v>3606343</v>
      </c>
      <c r="B545" s="269" t="s">
        <v>1103</v>
      </c>
      <c r="C545" s="269" t="s">
        <v>1104</v>
      </c>
      <c r="D545" s="269">
        <v>3636</v>
      </c>
      <c r="E545" s="269" t="s">
        <v>115</v>
      </c>
      <c r="F545"/>
    </row>
    <row r="546" spans="1:6" ht="12.75">
      <c r="A546" s="268">
        <v>3606459</v>
      </c>
      <c r="B546" s="269" t="s">
        <v>1103</v>
      </c>
      <c r="C546" s="269" t="s">
        <v>699</v>
      </c>
      <c r="D546" s="269">
        <v>3636</v>
      </c>
      <c r="E546" s="269" t="s">
        <v>115</v>
      </c>
      <c r="F546"/>
    </row>
    <row r="547" spans="1:6" ht="12.75">
      <c r="A547" s="268">
        <v>1701130</v>
      </c>
      <c r="B547" s="269" t="s">
        <v>693</v>
      </c>
      <c r="C547" s="269" t="s">
        <v>258</v>
      </c>
      <c r="D547" s="269">
        <v>3636</v>
      </c>
      <c r="E547" s="269" t="s">
        <v>115</v>
      </c>
      <c r="F547"/>
    </row>
    <row r="548" spans="1:6" ht="12.75">
      <c r="A548" s="268">
        <v>3605702</v>
      </c>
      <c r="B548" s="269" t="s">
        <v>695</v>
      </c>
      <c r="C548" s="269" t="s">
        <v>305</v>
      </c>
      <c r="D548" s="269">
        <v>3636</v>
      </c>
      <c r="E548" s="269" t="s">
        <v>115</v>
      </c>
      <c r="F548"/>
    </row>
    <row r="549" spans="1:6" ht="12.75">
      <c r="A549" s="268">
        <v>4103114</v>
      </c>
      <c r="B549" s="269" t="s">
        <v>891</v>
      </c>
      <c r="C549" s="269" t="s">
        <v>149</v>
      </c>
      <c r="D549" s="269">
        <v>3636</v>
      </c>
      <c r="E549" s="269" t="s">
        <v>115</v>
      </c>
      <c r="F549"/>
    </row>
    <row r="550" spans="1:6" ht="12.75">
      <c r="A550" s="268">
        <v>1810677</v>
      </c>
      <c r="B550" s="269" t="s">
        <v>892</v>
      </c>
      <c r="C550" s="269" t="s">
        <v>1026</v>
      </c>
      <c r="D550" s="269">
        <v>3636</v>
      </c>
      <c r="E550" s="269" t="s">
        <v>115</v>
      </c>
      <c r="F550"/>
    </row>
    <row r="551" spans="1:6" ht="12.75">
      <c r="A551" s="268">
        <v>3604851</v>
      </c>
      <c r="B551" s="269" t="s">
        <v>726</v>
      </c>
      <c r="C551" s="269" t="s">
        <v>727</v>
      </c>
      <c r="D551" s="269">
        <v>3636</v>
      </c>
      <c r="E551" s="269" t="s">
        <v>115</v>
      </c>
      <c r="F551"/>
    </row>
    <row r="552" spans="1:6" ht="12.75">
      <c r="A552" s="268">
        <v>3605720</v>
      </c>
      <c r="B552" s="269" t="s">
        <v>747</v>
      </c>
      <c r="C552" s="269" t="s">
        <v>748</v>
      </c>
      <c r="D552" s="269">
        <v>3636</v>
      </c>
      <c r="E552" s="269" t="s">
        <v>117</v>
      </c>
      <c r="F552"/>
    </row>
    <row r="553" spans="1:6" ht="12.75">
      <c r="A553" s="268">
        <v>3605721</v>
      </c>
      <c r="B553" s="269" t="s">
        <v>747</v>
      </c>
      <c r="C553" s="269" t="s">
        <v>749</v>
      </c>
      <c r="D553" s="269">
        <v>3636</v>
      </c>
      <c r="E553" s="269" t="s">
        <v>115</v>
      </c>
      <c r="F553"/>
    </row>
    <row r="554" spans="1:6" ht="12.75">
      <c r="A554" s="268">
        <v>3606460</v>
      </c>
      <c r="B554" s="269" t="s">
        <v>1123</v>
      </c>
      <c r="C554" s="269" t="s">
        <v>146</v>
      </c>
      <c r="D554" s="269">
        <v>3636</v>
      </c>
      <c r="E554" s="269" t="s">
        <v>115</v>
      </c>
      <c r="F554"/>
    </row>
    <row r="555" spans="1:6" ht="12.75">
      <c r="A555" s="268">
        <v>3606231</v>
      </c>
      <c r="B555" s="269" t="s">
        <v>750</v>
      </c>
      <c r="C555" s="269" t="s">
        <v>183</v>
      </c>
      <c r="D555" s="269">
        <v>3636</v>
      </c>
      <c r="E555" s="269" t="s">
        <v>115</v>
      </c>
      <c r="F555"/>
    </row>
    <row r="556" spans="1:6" ht="12.75">
      <c r="A556" s="268">
        <v>3606304</v>
      </c>
      <c r="B556" s="269" t="s">
        <v>920</v>
      </c>
      <c r="C556" s="269" t="s">
        <v>669</v>
      </c>
      <c r="D556" s="269">
        <v>3636</v>
      </c>
      <c r="E556" s="269" t="s">
        <v>115</v>
      </c>
      <c r="F556"/>
    </row>
    <row r="557" spans="1:6" ht="12.75">
      <c r="A557" s="268">
        <v>1810678</v>
      </c>
      <c r="B557" s="269" t="s">
        <v>751</v>
      </c>
      <c r="C557" s="269" t="s">
        <v>752</v>
      </c>
      <c r="D557" s="269">
        <v>3636</v>
      </c>
      <c r="E557" s="269" t="s">
        <v>115</v>
      </c>
      <c r="F557"/>
    </row>
    <row r="558" spans="1:6" ht="12.75">
      <c r="A558" s="268">
        <v>3606094</v>
      </c>
      <c r="B558" s="269" t="s">
        <v>758</v>
      </c>
      <c r="C558" s="269" t="s">
        <v>127</v>
      </c>
      <c r="D558" s="269">
        <v>3636</v>
      </c>
      <c r="E558" s="269" t="s">
        <v>115</v>
      </c>
      <c r="F558"/>
    </row>
    <row r="559" spans="1:6" ht="12.75">
      <c r="A559" s="268">
        <v>3606116</v>
      </c>
      <c r="B559" s="269" t="s">
        <v>1128</v>
      </c>
      <c r="C559" s="269" t="s">
        <v>171</v>
      </c>
      <c r="D559" s="269">
        <v>3636</v>
      </c>
      <c r="E559" s="269" t="s">
        <v>115</v>
      </c>
      <c r="F559"/>
    </row>
    <row r="560" spans="1:6" ht="12.75">
      <c r="A560" s="268">
        <v>1806271</v>
      </c>
      <c r="B560" s="269" t="s">
        <v>763</v>
      </c>
      <c r="C560" s="269" t="s">
        <v>764</v>
      </c>
      <c r="D560" s="269">
        <v>3636</v>
      </c>
      <c r="E560" s="269" t="s">
        <v>115</v>
      </c>
      <c r="F560"/>
    </row>
    <row r="561" spans="1:6" ht="12.75">
      <c r="A561" s="268">
        <v>3606441</v>
      </c>
      <c r="B561" s="269" t="s">
        <v>763</v>
      </c>
      <c r="C561" s="269" t="s">
        <v>667</v>
      </c>
      <c r="D561" s="269">
        <v>3636</v>
      </c>
      <c r="E561" s="269" t="s">
        <v>115</v>
      </c>
      <c r="F561"/>
    </row>
    <row r="562" spans="1:6" ht="12.75">
      <c r="A562" s="268">
        <v>3605851</v>
      </c>
      <c r="B562" s="269" t="s">
        <v>938</v>
      </c>
      <c r="C562" s="269" t="s">
        <v>163</v>
      </c>
      <c r="D562" s="269">
        <v>3636</v>
      </c>
      <c r="E562" s="269" t="s">
        <v>115</v>
      </c>
      <c r="F562"/>
    </row>
    <row r="563" spans="1:6" ht="12.75">
      <c r="A563" s="268">
        <v>3606345</v>
      </c>
      <c r="B563" s="269" t="s">
        <v>943</v>
      </c>
      <c r="C563" s="269" t="s">
        <v>669</v>
      </c>
      <c r="D563" s="269">
        <v>3636</v>
      </c>
      <c r="E563" s="269" t="s">
        <v>115</v>
      </c>
      <c r="F563"/>
    </row>
    <row r="564" spans="1:6" ht="12.75">
      <c r="A564" s="268">
        <v>3606442</v>
      </c>
      <c r="B564" s="269" t="s">
        <v>502</v>
      </c>
      <c r="C564" s="269" t="s">
        <v>1047</v>
      </c>
      <c r="D564" s="269">
        <v>3636</v>
      </c>
      <c r="E564" s="269" t="s">
        <v>115</v>
      </c>
      <c r="F564"/>
    </row>
    <row r="565" spans="1:6" ht="12.75">
      <c r="A565" s="268">
        <v>1811183</v>
      </c>
      <c r="B565" s="269" t="s">
        <v>502</v>
      </c>
      <c r="C565" s="269" t="s">
        <v>736</v>
      </c>
      <c r="D565" s="269">
        <v>3636</v>
      </c>
      <c r="E565" s="269" t="s">
        <v>115</v>
      </c>
      <c r="F565"/>
    </row>
    <row r="566" spans="1:6" ht="12.75">
      <c r="A566" s="268">
        <v>3600688</v>
      </c>
      <c r="B566" s="269" t="s">
        <v>812</v>
      </c>
      <c r="C566" s="269" t="s">
        <v>813</v>
      </c>
      <c r="D566" s="269">
        <v>3636</v>
      </c>
      <c r="E566" s="269" t="s">
        <v>115</v>
      </c>
      <c r="F566"/>
    </row>
    <row r="567" spans="1:6" ht="12.75">
      <c r="A567" s="268">
        <v>3605788</v>
      </c>
      <c r="B567" s="269" t="s">
        <v>539</v>
      </c>
      <c r="C567" s="269" t="s">
        <v>209</v>
      </c>
      <c r="D567" s="269">
        <v>3636</v>
      </c>
      <c r="E567" s="269" t="s">
        <v>115</v>
      </c>
      <c r="F567"/>
    </row>
    <row r="568" spans="1:6" ht="12.75">
      <c r="A568" s="268">
        <v>3601717</v>
      </c>
      <c r="B568" s="269" t="s">
        <v>838</v>
      </c>
      <c r="C568" s="269" t="s">
        <v>293</v>
      </c>
      <c r="D568" s="269">
        <v>3636</v>
      </c>
      <c r="E568" s="269" t="s">
        <v>115</v>
      </c>
      <c r="F568"/>
    </row>
    <row r="569" spans="1:6" ht="12.75">
      <c r="A569" s="268">
        <v>3606326</v>
      </c>
      <c r="B569" s="269" t="s">
        <v>599</v>
      </c>
      <c r="C569" s="269" t="s">
        <v>154</v>
      </c>
      <c r="D569" s="269">
        <v>3636</v>
      </c>
      <c r="E569" s="269" t="s">
        <v>117</v>
      </c>
      <c r="F569"/>
    </row>
    <row r="570" spans="1:6" ht="12.75">
      <c r="A570" s="268">
        <v>3604967</v>
      </c>
      <c r="B570" s="269" t="s">
        <v>1149</v>
      </c>
      <c r="C570" s="269" t="s">
        <v>460</v>
      </c>
      <c r="D570" s="269">
        <v>3636</v>
      </c>
      <c r="E570" s="269" t="s">
        <v>115</v>
      </c>
      <c r="F570"/>
    </row>
    <row r="571" spans="1:6" ht="12.75">
      <c r="A571" s="268">
        <v>3606095</v>
      </c>
      <c r="B571" s="269" t="s">
        <v>847</v>
      </c>
      <c r="C571" s="269" t="s">
        <v>843</v>
      </c>
      <c r="D571" s="269">
        <v>3636</v>
      </c>
      <c r="E571" s="269" t="s">
        <v>115</v>
      </c>
      <c r="F571"/>
    </row>
    <row r="572" spans="1:6" ht="12.75">
      <c r="A572" s="268">
        <v>3600554</v>
      </c>
      <c r="B572" s="269" t="s">
        <v>1000</v>
      </c>
      <c r="C572" s="269" t="s">
        <v>1063</v>
      </c>
      <c r="D572" s="269">
        <v>3636</v>
      </c>
      <c r="E572" s="269" t="s">
        <v>115</v>
      </c>
      <c r="F572"/>
    </row>
    <row r="573" spans="1:6" ht="12.75">
      <c r="A573" s="268">
        <v>3605544</v>
      </c>
      <c r="B573" s="269" t="s">
        <v>138</v>
      </c>
      <c r="C573" s="269" t="s">
        <v>139</v>
      </c>
      <c r="D573" s="269">
        <v>3637</v>
      </c>
      <c r="E573" s="269" t="s">
        <v>115</v>
      </c>
      <c r="F573"/>
    </row>
    <row r="574" spans="1:6" ht="12.75">
      <c r="A574" s="268">
        <v>3605879</v>
      </c>
      <c r="B574" s="269" t="s">
        <v>138</v>
      </c>
      <c r="C574" s="269" t="s">
        <v>191</v>
      </c>
      <c r="D574" s="269">
        <v>3637</v>
      </c>
      <c r="E574" s="269" t="s">
        <v>115</v>
      </c>
      <c r="F574"/>
    </row>
    <row r="575" spans="1:6" ht="12.75">
      <c r="A575" s="268">
        <v>3606306</v>
      </c>
      <c r="B575" s="269" t="s">
        <v>871</v>
      </c>
      <c r="C575" s="269" t="s">
        <v>131</v>
      </c>
      <c r="D575" s="269">
        <v>3637</v>
      </c>
      <c r="E575" s="269" t="s">
        <v>115</v>
      </c>
      <c r="F575"/>
    </row>
    <row r="576" spans="1:6" ht="12.75">
      <c r="A576" s="268">
        <v>3606368</v>
      </c>
      <c r="B576" s="269" t="s">
        <v>153</v>
      </c>
      <c r="C576" s="269" t="s">
        <v>1019</v>
      </c>
      <c r="D576" s="269">
        <v>3637</v>
      </c>
      <c r="E576" s="269" t="s">
        <v>115</v>
      </c>
      <c r="F576"/>
    </row>
    <row r="577" spans="1:6" ht="12.75">
      <c r="A577" s="268">
        <v>3606374</v>
      </c>
      <c r="B577" s="269" t="s">
        <v>161</v>
      </c>
      <c r="C577" s="269" t="s">
        <v>247</v>
      </c>
      <c r="D577" s="269">
        <v>3637</v>
      </c>
      <c r="E577" s="269" t="s">
        <v>117</v>
      </c>
      <c r="F577"/>
    </row>
    <row r="578" spans="1:6" ht="12.75">
      <c r="A578" s="268">
        <v>3606190</v>
      </c>
      <c r="B578" s="269" t="s">
        <v>161</v>
      </c>
      <c r="C578" s="269" t="s">
        <v>162</v>
      </c>
      <c r="D578" s="269">
        <v>3637</v>
      </c>
      <c r="E578" s="269" t="s">
        <v>115</v>
      </c>
      <c r="F578"/>
    </row>
    <row r="579" spans="1:6" ht="12.75">
      <c r="A579" s="268">
        <v>3606191</v>
      </c>
      <c r="B579" s="269" t="s">
        <v>182</v>
      </c>
      <c r="C579" s="269" t="s">
        <v>183</v>
      </c>
      <c r="D579" s="269">
        <v>3637</v>
      </c>
      <c r="E579" s="269" t="s">
        <v>115</v>
      </c>
      <c r="F579"/>
    </row>
    <row r="580" spans="1:6" ht="12.75">
      <c r="A580" s="268">
        <v>3606387</v>
      </c>
      <c r="B580" s="269" t="s">
        <v>899</v>
      </c>
      <c r="C580" s="269" t="s">
        <v>1028</v>
      </c>
      <c r="D580" s="269">
        <v>3637</v>
      </c>
      <c r="E580" s="269" t="s">
        <v>115</v>
      </c>
      <c r="F580"/>
    </row>
    <row r="581" spans="1:6" ht="12.75">
      <c r="A581" s="268">
        <v>3605603</v>
      </c>
      <c r="B581" s="269" t="s">
        <v>366</v>
      </c>
      <c r="C581" s="269" t="s">
        <v>745</v>
      </c>
      <c r="D581" s="269">
        <v>3637</v>
      </c>
      <c r="E581" s="269" t="s">
        <v>115</v>
      </c>
      <c r="F581"/>
    </row>
    <row r="582" spans="1:6" ht="12.75">
      <c r="A582" s="268">
        <v>3604055</v>
      </c>
      <c r="B582" s="269" t="s">
        <v>366</v>
      </c>
      <c r="C582" s="269" t="s">
        <v>746</v>
      </c>
      <c r="D582" s="269">
        <v>3637</v>
      </c>
      <c r="E582" s="269" t="s">
        <v>115</v>
      </c>
      <c r="F582"/>
    </row>
    <row r="583" spans="1:6" ht="12.75">
      <c r="A583" s="268">
        <v>3605438</v>
      </c>
      <c r="B583" s="269" t="s">
        <v>366</v>
      </c>
      <c r="C583" s="269" t="s">
        <v>194</v>
      </c>
      <c r="D583" s="269">
        <v>3637</v>
      </c>
      <c r="E583" s="269" t="s">
        <v>115</v>
      </c>
      <c r="F583"/>
    </row>
    <row r="584" spans="1:6" ht="12.75">
      <c r="A584" s="268">
        <v>3605604</v>
      </c>
      <c r="B584" s="269" t="s">
        <v>366</v>
      </c>
      <c r="C584" s="269" t="s">
        <v>367</v>
      </c>
      <c r="D584" s="269">
        <v>3637</v>
      </c>
      <c r="E584" s="269" t="s">
        <v>115</v>
      </c>
      <c r="F584"/>
    </row>
    <row r="585" spans="1:6" ht="12.75">
      <c r="A585" s="268">
        <v>3604451</v>
      </c>
      <c r="B585" s="269" t="s">
        <v>916</v>
      </c>
      <c r="C585" s="269" t="s">
        <v>160</v>
      </c>
      <c r="D585" s="269">
        <v>3637</v>
      </c>
      <c r="E585" s="269" t="s">
        <v>115</v>
      </c>
      <c r="F585"/>
    </row>
    <row r="586" spans="1:6" ht="12.75">
      <c r="A586" s="268">
        <v>3606372</v>
      </c>
      <c r="B586" s="269" t="s">
        <v>922</v>
      </c>
      <c r="C586" s="269" t="s">
        <v>163</v>
      </c>
      <c r="D586" s="269">
        <v>3637</v>
      </c>
      <c r="E586" s="269" t="s">
        <v>115</v>
      </c>
      <c r="F586"/>
    </row>
    <row r="587" spans="1:6" ht="12.75">
      <c r="A587" s="268">
        <v>3605224</v>
      </c>
      <c r="B587" s="269" t="s">
        <v>409</v>
      </c>
      <c r="C587" s="269" t="s">
        <v>276</v>
      </c>
      <c r="D587" s="269">
        <v>3637</v>
      </c>
      <c r="E587" s="269" t="s">
        <v>115</v>
      </c>
      <c r="F587"/>
    </row>
    <row r="588" spans="1:6" ht="12.75">
      <c r="A588" s="268">
        <v>3606370</v>
      </c>
      <c r="B588" s="269" t="s">
        <v>945</v>
      </c>
      <c r="C588" s="269" t="s">
        <v>220</v>
      </c>
      <c r="D588" s="269">
        <v>3637</v>
      </c>
      <c r="E588" s="269" t="s">
        <v>115</v>
      </c>
      <c r="F588"/>
    </row>
    <row r="589" spans="1:6" ht="12.75">
      <c r="A589" s="268">
        <v>3606371</v>
      </c>
      <c r="B589" s="269" t="s">
        <v>945</v>
      </c>
      <c r="C589" s="269" t="s">
        <v>191</v>
      </c>
      <c r="D589" s="269">
        <v>3637</v>
      </c>
      <c r="E589" s="269" t="s">
        <v>117</v>
      </c>
      <c r="F589"/>
    </row>
    <row r="590" spans="1:6" ht="12.75">
      <c r="A590" s="268">
        <v>3603163</v>
      </c>
      <c r="B590" s="269" t="s">
        <v>470</v>
      </c>
      <c r="C590" s="269" t="s">
        <v>164</v>
      </c>
      <c r="D590" s="269">
        <v>3637</v>
      </c>
      <c r="E590" s="269" t="s">
        <v>117</v>
      </c>
      <c r="F590"/>
    </row>
    <row r="591" spans="1:6" ht="12.75">
      <c r="A591" s="268">
        <v>3606214</v>
      </c>
      <c r="B591" s="269" t="s">
        <v>796</v>
      </c>
      <c r="C591" s="269" t="s">
        <v>168</v>
      </c>
      <c r="D591" s="269">
        <v>3637</v>
      </c>
      <c r="E591" s="269" t="s">
        <v>115</v>
      </c>
      <c r="F591"/>
    </row>
    <row r="592" spans="1:6" ht="12.75">
      <c r="A592" s="268">
        <v>3603002</v>
      </c>
      <c r="B592" s="269" t="s">
        <v>507</v>
      </c>
      <c r="C592" s="269" t="s">
        <v>143</v>
      </c>
      <c r="D592" s="269">
        <v>3637</v>
      </c>
      <c r="E592" s="269" t="s">
        <v>115</v>
      </c>
      <c r="F592"/>
    </row>
    <row r="593" spans="1:6" ht="12.75">
      <c r="A593" s="268">
        <v>3606024</v>
      </c>
      <c r="B593" s="269" t="s">
        <v>525</v>
      </c>
      <c r="C593" s="269" t="s">
        <v>496</v>
      </c>
      <c r="D593" s="269">
        <v>3637</v>
      </c>
      <c r="E593" s="269" t="s">
        <v>115</v>
      </c>
      <c r="F593"/>
    </row>
    <row r="594" spans="1:6" ht="12.75">
      <c r="A594" s="268">
        <v>3606428</v>
      </c>
      <c r="B594" s="269" t="s">
        <v>525</v>
      </c>
      <c r="C594" s="269" t="s">
        <v>146</v>
      </c>
      <c r="D594" s="269">
        <v>3637</v>
      </c>
      <c r="E594" s="269" t="s">
        <v>115</v>
      </c>
      <c r="F594"/>
    </row>
    <row r="595" spans="1:6" ht="12.75">
      <c r="A595" s="268">
        <v>3604513</v>
      </c>
      <c r="B595" s="269" t="s">
        <v>527</v>
      </c>
      <c r="C595" s="269" t="s">
        <v>215</v>
      </c>
      <c r="D595" s="269">
        <v>3637</v>
      </c>
      <c r="E595" s="269" t="s">
        <v>115</v>
      </c>
      <c r="F595"/>
    </row>
    <row r="596" spans="1:6" ht="12.75">
      <c r="A596" s="268">
        <v>3605545</v>
      </c>
      <c r="B596" s="269" t="s">
        <v>555</v>
      </c>
      <c r="C596" s="269" t="s">
        <v>223</v>
      </c>
      <c r="D596" s="269">
        <v>3637</v>
      </c>
      <c r="E596" s="269" t="s">
        <v>115</v>
      </c>
      <c r="F596"/>
    </row>
    <row r="597" spans="1:6" ht="12.75">
      <c r="A597" s="268">
        <v>3602225</v>
      </c>
      <c r="B597" s="269" t="s">
        <v>556</v>
      </c>
      <c r="C597" s="269" t="s">
        <v>298</v>
      </c>
      <c r="D597" s="269">
        <v>3637</v>
      </c>
      <c r="E597" s="269" t="s">
        <v>115</v>
      </c>
      <c r="F597"/>
    </row>
    <row r="598" spans="1:6" ht="12.75">
      <c r="A598" s="268">
        <v>3606379</v>
      </c>
      <c r="B598" s="269" t="s">
        <v>975</v>
      </c>
      <c r="C598" s="269" t="s">
        <v>337</v>
      </c>
      <c r="D598" s="269">
        <v>3637</v>
      </c>
      <c r="E598" s="269" t="s">
        <v>115</v>
      </c>
      <c r="F598"/>
    </row>
    <row r="599" spans="1:6" ht="12.75">
      <c r="A599" s="268">
        <v>97405814</v>
      </c>
      <c r="B599" s="269" t="s">
        <v>1146</v>
      </c>
      <c r="C599" s="269" t="s">
        <v>152</v>
      </c>
      <c r="D599" s="269">
        <v>3637</v>
      </c>
      <c r="E599" s="269" t="s">
        <v>115</v>
      </c>
      <c r="F599"/>
    </row>
    <row r="600" spans="1:6" ht="12.75">
      <c r="A600" s="268">
        <v>3605577</v>
      </c>
      <c r="B600" s="269" t="s">
        <v>583</v>
      </c>
      <c r="C600" s="269" t="s">
        <v>584</v>
      </c>
      <c r="D600" s="269">
        <v>3637</v>
      </c>
      <c r="E600" s="269" t="s">
        <v>115</v>
      </c>
      <c r="F600"/>
    </row>
    <row r="601" spans="1:6" ht="12.75">
      <c r="A601" s="268">
        <v>3600569</v>
      </c>
      <c r="B601" s="269" t="s">
        <v>985</v>
      </c>
      <c r="C601" s="269" t="s">
        <v>205</v>
      </c>
      <c r="D601" s="269">
        <v>3637</v>
      </c>
      <c r="E601" s="269" t="s">
        <v>115</v>
      </c>
      <c r="F601"/>
    </row>
    <row r="602" spans="1:6" ht="12.75">
      <c r="A602" s="268">
        <v>3604673</v>
      </c>
      <c r="B602" s="269" t="s">
        <v>987</v>
      </c>
      <c r="C602" s="269" t="s">
        <v>365</v>
      </c>
      <c r="D602" s="269">
        <v>3637</v>
      </c>
      <c r="E602" s="269" t="s">
        <v>115</v>
      </c>
      <c r="F602"/>
    </row>
    <row r="603" spans="1:6" ht="12.75">
      <c r="A603" s="268">
        <v>3606359</v>
      </c>
      <c r="B603" s="269" t="s">
        <v>617</v>
      </c>
      <c r="C603" s="269" t="s">
        <v>205</v>
      </c>
      <c r="D603" s="269">
        <v>3637</v>
      </c>
      <c r="E603" s="269" t="s">
        <v>115</v>
      </c>
      <c r="F603"/>
    </row>
    <row r="604" spans="1:6" ht="12.75">
      <c r="A604" s="268">
        <v>3606373</v>
      </c>
      <c r="B604" s="269" t="s">
        <v>617</v>
      </c>
      <c r="C604" s="269" t="s">
        <v>323</v>
      </c>
      <c r="D604" s="269">
        <v>3637</v>
      </c>
      <c r="E604" s="269" t="s">
        <v>115</v>
      </c>
      <c r="F604"/>
    </row>
    <row r="605" spans="1:6" ht="12.75">
      <c r="A605" s="268">
        <v>3600568</v>
      </c>
      <c r="B605" s="269" t="s">
        <v>617</v>
      </c>
      <c r="C605" s="269" t="s">
        <v>359</v>
      </c>
      <c r="D605" s="269">
        <v>3637</v>
      </c>
      <c r="E605" s="269" t="s">
        <v>115</v>
      </c>
      <c r="F605"/>
    </row>
    <row r="606" spans="1:6" ht="12.75">
      <c r="A606" s="268">
        <v>3606323</v>
      </c>
      <c r="B606" s="269" t="s">
        <v>855</v>
      </c>
      <c r="C606" s="269" t="s">
        <v>208</v>
      </c>
      <c r="D606" s="269">
        <v>3637</v>
      </c>
      <c r="E606" s="269" t="s">
        <v>115</v>
      </c>
      <c r="F606"/>
    </row>
    <row r="607" spans="1:6" ht="12.75">
      <c r="A607" s="268">
        <v>3605543</v>
      </c>
      <c r="B607" s="269" t="s">
        <v>660</v>
      </c>
      <c r="C607" s="269" t="s">
        <v>192</v>
      </c>
      <c r="D607" s="269">
        <v>3637</v>
      </c>
      <c r="E607" s="269" t="s">
        <v>115</v>
      </c>
      <c r="F607"/>
    </row>
    <row r="608" spans="1:6" ht="12.75">
      <c r="A608" s="268">
        <v>7807834</v>
      </c>
      <c r="B608" s="269" t="s">
        <v>1009</v>
      </c>
      <c r="C608" s="269" t="s">
        <v>1065</v>
      </c>
      <c r="D608" s="269">
        <v>3637</v>
      </c>
      <c r="E608" s="269" t="s">
        <v>115</v>
      </c>
      <c r="F608"/>
    </row>
    <row r="609" spans="1:6" ht="12.75">
      <c r="A609" s="268">
        <v>3600961</v>
      </c>
      <c r="B609" s="269" t="s">
        <v>705</v>
      </c>
      <c r="C609" s="269" t="s">
        <v>706</v>
      </c>
      <c r="D609" s="269">
        <v>3638</v>
      </c>
      <c r="E609" s="269" t="s">
        <v>115</v>
      </c>
      <c r="F609"/>
    </row>
    <row r="610" spans="1:6" ht="12.75">
      <c r="A610" s="268">
        <v>3600211</v>
      </c>
      <c r="B610" s="269" t="s">
        <v>953</v>
      </c>
      <c r="C610" s="269" t="s">
        <v>195</v>
      </c>
      <c r="D610" s="269">
        <v>3638</v>
      </c>
      <c r="E610" s="269" t="s">
        <v>115</v>
      </c>
      <c r="F610"/>
    </row>
    <row r="611" spans="1:6" ht="12.75">
      <c r="A611" s="268">
        <v>3605610</v>
      </c>
      <c r="B611" s="269" t="s">
        <v>794</v>
      </c>
      <c r="C611" s="269" t="s">
        <v>221</v>
      </c>
      <c r="D611" s="269">
        <v>3638</v>
      </c>
      <c r="E611" s="269" t="s">
        <v>115</v>
      </c>
      <c r="F611"/>
    </row>
    <row r="612" spans="1:6" ht="12.75">
      <c r="A612" s="268">
        <v>3606227</v>
      </c>
      <c r="B612" s="269" t="s">
        <v>799</v>
      </c>
      <c r="C612" s="269" t="s">
        <v>323</v>
      </c>
      <c r="D612" s="269">
        <v>3638</v>
      </c>
      <c r="E612" s="269" t="s">
        <v>115</v>
      </c>
      <c r="F612"/>
    </row>
    <row r="613" spans="1:6" ht="12.75">
      <c r="A613" s="268">
        <v>3603311</v>
      </c>
      <c r="B613" s="269" t="s">
        <v>803</v>
      </c>
      <c r="C613" s="269" t="s">
        <v>220</v>
      </c>
      <c r="D613" s="269">
        <v>3638</v>
      </c>
      <c r="E613" s="269" t="s">
        <v>115</v>
      </c>
      <c r="F613"/>
    </row>
    <row r="614" spans="1:6" ht="12.75">
      <c r="A614" s="268">
        <v>3600220</v>
      </c>
      <c r="B614" s="269" t="s">
        <v>841</v>
      </c>
      <c r="C614" s="269" t="s">
        <v>842</v>
      </c>
      <c r="D614" s="269">
        <v>3638</v>
      </c>
      <c r="E614" s="269" t="s">
        <v>115</v>
      </c>
      <c r="F614"/>
    </row>
    <row r="615" spans="1:6" ht="12.75">
      <c r="A615" s="268">
        <v>3601036</v>
      </c>
      <c r="B615" s="269" t="s">
        <v>841</v>
      </c>
      <c r="C615" s="269" t="s">
        <v>843</v>
      </c>
      <c r="D615" s="269">
        <v>3638</v>
      </c>
      <c r="E615" s="269" t="s">
        <v>115</v>
      </c>
      <c r="F615"/>
    </row>
    <row r="616" spans="1:6" ht="12.75">
      <c r="A616" s="268">
        <v>3600196</v>
      </c>
      <c r="B616" s="269" t="s">
        <v>844</v>
      </c>
      <c r="C616" s="269" t="s">
        <v>195</v>
      </c>
      <c r="D616" s="269">
        <v>3638</v>
      </c>
      <c r="E616" s="269" t="s">
        <v>115</v>
      </c>
      <c r="F616"/>
    </row>
    <row r="617" spans="1:6" ht="12.75">
      <c r="A617" s="268">
        <v>9206932</v>
      </c>
      <c r="B617" s="269" t="s">
        <v>854</v>
      </c>
      <c r="C617" s="269" t="s">
        <v>244</v>
      </c>
      <c r="D617" s="269">
        <v>3638</v>
      </c>
      <c r="E617" s="269" t="s">
        <v>115</v>
      </c>
      <c r="F617"/>
    </row>
    <row r="618" spans="1:6" ht="12.75">
      <c r="A618" s="268">
        <v>3605835</v>
      </c>
      <c r="B618" s="269" t="s">
        <v>142</v>
      </c>
      <c r="C618" s="269" t="s">
        <v>144</v>
      </c>
      <c r="D618" s="269">
        <v>3640</v>
      </c>
      <c r="E618" s="269" t="s">
        <v>117</v>
      </c>
      <c r="F618"/>
    </row>
    <row r="619" spans="1:6" ht="12.75">
      <c r="A619" s="268">
        <v>3604814</v>
      </c>
      <c r="B619" s="269" t="s">
        <v>142</v>
      </c>
      <c r="C619" s="269" t="s">
        <v>146</v>
      </c>
      <c r="D619" s="269">
        <v>3640</v>
      </c>
      <c r="E619" s="269" t="s">
        <v>115</v>
      </c>
      <c r="F619"/>
    </row>
    <row r="620" spans="1:6" ht="12.75">
      <c r="A620" s="268">
        <v>3606405</v>
      </c>
      <c r="B620" s="269" t="s">
        <v>875</v>
      </c>
      <c r="C620" s="269" t="s">
        <v>245</v>
      </c>
      <c r="D620" s="269">
        <v>3640</v>
      </c>
      <c r="E620" s="269" t="s">
        <v>115</v>
      </c>
      <c r="F620"/>
    </row>
    <row r="621" spans="1:6" ht="12.75">
      <c r="A621" s="268">
        <v>3600344</v>
      </c>
      <c r="B621" s="269" t="s">
        <v>177</v>
      </c>
      <c r="C621" s="269" t="s">
        <v>178</v>
      </c>
      <c r="D621" s="269">
        <v>3640</v>
      </c>
      <c r="E621" s="269" t="s">
        <v>115</v>
      </c>
      <c r="F621"/>
    </row>
    <row r="622" spans="1:6" ht="12.75">
      <c r="A622" s="268">
        <v>3606296</v>
      </c>
      <c r="B622" s="269" t="s">
        <v>185</v>
      </c>
      <c r="C622" s="269" t="s">
        <v>305</v>
      </c>
      <c r="D622" s="269">
        <v>3640</v>
      </c>
      <c r="E622" s="269" t="s">
        <v>115</v>
      </c>
      <c r="F622"/>
    </row>
    <row r="623" spans="1:6" ht="12.75">
      <c r="A623" s="268">
        <v>3600097</v>
      </c>
      <c r="B623" s="269" t="s">
        <v>193</v>
      </c>
      <c r="C623" s="269" t="s">
        <v>194</v>
      </c>
      <c r="D623" s="269">
        <v>3640</v>
      </c>
      <c r="E623" s="269" t="s">
        <v>115</v>
      </c>
      <c r="F623"/>
    </row>
    <row r="624" spans="1:6" ht="12.75">
      <c r="A624" s="268">
        <v>3600957</v>
      </c>
      <c r="B624" s="269" t="s">
        <v>193</v>
      </c>
      <c r="C624" s="269" t="s">
        <v>195</v>
      </c>
      <c r="D624" s="269">
        <v>3640</v>
      </c>
      <c r="E624" s="269" t="s">
        <v>115</v>
      </c>
      <c r="F624"/>
    </row>
    <row r="625" spans="1:6" ht="12.75">
      <c r="A625" s="268">
        <v>3605118</v>
      </c>
      <c r="B625" s="269" t="s">
        <v>217</v>
      </c>
      <c r="C625" s="269" t="s">
        <v>218</v>
      </c>
      <c r="D625" s="269">
        <v>3640</v>
      </c>
      <c r="E625" s="269" t="s">
        <v>115</v>
      </c>
      <c r="F625"/>
    </row>
    <row r="626" spans="1:6" ht="12.75">
      <c r="A626" s="268">
        <v>6300142</v>
      </c>
      <c r="B626" s="269" t="s">
        <v>887</v>
      </c>
      <c r="C626" s="269" t="s">
        <v>220</v>
      </c>
      <c r="D626" s="269">
        <v>3640</v>
      </c>
      <c r="E626" s="269" t="s">
        <v>115</v>
      </c>
      <c r="F626"/>
    </row>
    <row r="627" spans="1:6" ht="12.75">
      <c r="A627" s="268">
        <v>3606401</v>
      </c>
      <c r="B627" s="269" t="s">
        <v>888</v>
      </c>
      <c r="C627" s="269" t="s">
        <v>1024</v>
      </c>
      <c r="D627" s="269">
        <v>3640</v>
      </c>
      <c r="E627" s="269" t="s">
        <v>115</v>
      </c>
      <c r="F627"/>
    </row>
    <row r="628" spans="1:6" ht="12.75">
      <c r="A628" s="268">
        <v>3605419</v>
      </c>
      <c r="B628" s="269" t="s">
        <v>237</v>
      </c>
      <c r="C628" s="269" t="s">
        <v>238</v>
      </c>
      <c r="D628" s="269">
        <v>3640</v>
      </c>
      <c r="E628" s="269" t="s">
        <v>117</v>
      </c>
      <c r="F628"/>
    </row>
    <row r="629" spans="1:6" ht="12.75">
      <c r="A629" s="268">
        <v>3603101</v>
      </c>
      <c r="B629" s="269" t="s">
        <v>268</v>
      </c>
      <c r="C629" s="269" t="s">
        <v>269</v>
      </c>
      <c r="D629" s="269">
        <v>3640</v>
      </c>
      <c r="E629" s="269" t="s">
        <v>117</v>
      </c>
      <c r="F629"/>
    </row>
    <row r="630" spans="1:6" ht="12.75">
      <c r="A630" s="268">
        <v>3605478</v>
      </c>
      <c r="B630" s="269" t="s">
        <v>717</v>
      </c>
      <c r="C630" s="269" t="s">
        <v>1111</v>
      </c>
      <c r="D630" s="269">
        <v>3640</v>
      </c>
      <c r="E630" s="269" t="s">
        <v>115</v>
      </c>
      <c r="F630"/>
    </row>
    <row r="631" spans="1:6" ht="12.75">
      <c r="A631" s="268">
        <v>3600478</v>
      </c>
      <c r="B631" s="269" t="s">
        <v>320</v>
      </c>
      <c r="C631" s="269" t="s">
        <v>321</v>
      </c>
      <c r="D631" s="269">
        <v>3640</v>
      </c>
      <c r="E631" s="269" t="s">
        <v>115</v>
      </c>
      <c r="F631"/>
    </row>
    <row r="632" spans="1:6" ht="12.75">
      <c r="A632" s="268">
        <v>3600607</v>
      </c>
      <c r="B632" s="269" t="s">
        <v>906</v>
      </c>
      <c r="C632" s="269" t="s">
        <v>239</v>
      </c>
      <c r="D632" s="269">
        <v>3640</v>
      </c>
      <c r="E632" s="269" t="s">
        <v>117</v>
      </c>
      <c r="F632"/>
    </row>
    <row r="633" spans="1:6" ht="12.75">
      <c r="A633" s="268">
        <v>3601904</v>
      </c>
      <c r="B633" s="269" t="s">
        <v>322</v>
      </c>
      <c r="C633" s="269" t="s">
        <v>460</v>
      </c>
      <c r="D633" s="269">
        <v>3640</v>
      </c>
      <c r="E633" s="269" t="s">
        <v>115</v>
      </c>
      <c r="F633"/>
    </row>
    <row r="634" spans="1:6" ht="12.75">
      <c r="A634" s="268">
        <v>3600337</v>
      </c>
      <c r="B634" s="269" t="s">
        <v>333</v>
      </c>
      <c r="C634" s="269" t="s">
        <v>317</v>
      </c>
      <c r="D634" s="269">
        <v>3640</v>
      </c>
      <c r="E634" s="269" t="s">
        <v>115</v>
      </c>
      <c r="F634"/>
    </row>
    <row r="635" spans="1:6" ht="12.75">
      <c r="A635" s="268">
        <v>3603439</v>
      </c>
      <c r="B635" s="269" t="s">
        <v>362</v>
      </c>
      <c r="C635" s="269" t="s">
        <v>363</v>
      </c>
      <c r="D635" s="269">
        <v>3640</v>
      </c>
      <c r="E635" s="269" t="s">
        <v>115</v>
      </c>
      <c r="F635"/>
    </row>
    <row r="636" spans="1:6" ht="12.75">
      <c r="A636" s="268">
        <v>3606402</v>
      </c>
      <c r="B636" s="269" t="s">
        <v>919</v>
      </c>
      <c r="C636" s="269" t="s">
        <v>1033</v>
      </c>
      <c r="D636" s="269">
        <v>3640</v>
      </c>
      <c r="E636" s="269" t="s">
        <v>115</v>
      </c>
      <c r="F636"/>
    </row>
    <row r="637" spans="1:6" ht="12.75">
      <c r="A637" s="268">
        <v>3603986</v>
      </c>
      <c r="B637" s="269" t="s">
        <v>395</v>
      </c>
      <c r="C637" s="269" t="s">
        <v>353</v>
      </c>
      <c r="D637" s="269">
        <v>3640</v>
      </c>
      <c r="E637" s="269" t="s">
        <v>117</v>
      </c>
      <c r="F637"/>
    </row>
    <row r="638" spans="1:6" ht="12.75">
      <c r="A638" s="268">
        <v>3600028</v>
      </c>
      <c r="B638" s="269" t="s">
        <v>422</v>
      </c>
      <c r="C638" s="269" t="s">
        <v>143</v>
      </c>
      <c r="D638" s="269">
        <v>3640</v>
      </c>
      <c r="E638" s="269" t="s">
        <v>115</v>
      </c>
      <c r="F638"/>
    </row>
    <row r="639" spans="1:6" ht="12.75">
      <c r="A639" s="268">
        <v>4300933</v>
      </c>
      <c r="B639" s="269" t="s">
        <v>436</v>
      </c>
      <c r="C639" s="269" t="s">
        <v>411</v>
      </c>
      <c r="D639" s="269">
        <v>3640</v>
      </c>
      <c r="E639" s="269" t="s">
        <v>117</v>
      </c>
      <c r="F639"/>
    </row>
    <row r="640" spans="1:6" ht="12.75">
      <c r="A640" s="268">
        <v>7906723</v>
      </c>
      <c r="B640" s="269" t="s">
        <v>769</v>
      </c>
      <c r="C640" s="269" t="s">
        <v>584</v>
      </c>
      <c r="D640" s="269">
        <v>3640</v>
      </c>
      <c r="E640" s="269" t="s">
        <v>115</v>
      </c>
      <c r="F640"/>
    </row>
    <row r="641" spans="1:6" ht="12.75">
      <c r="A641" s="268">
        <v>3604472</v>
      </c>
      <c r="B641" s="269" t="s">
        <v>437</v>
      </c>
      <c r="C641" s="269" t="s">
        <v>438</v>
      </c>
      <c r="D641" s="269">
        <v>3640</v>
      </c>
      <c r="E641" s="269" t="s">
        <v>115</v>
      </c>
      <c r="F641"/>
    </row>
    <row r="642" spans="1:6" ht="12.75">
      <c r="A642" s="268">
        <v>3606381</v>
      </c>
      <c r="B642" s="269" t="s">
        <v>437</v>
      </c>
      <c r="C642" s="269" t="s">
        <v>1038</v>
      </c>
      <c r="D642" s="269">
        <v>3640</v>
      </c>
      <c r="E642" s="269" t="s">
        <v>117</v>
      </c>
      <c r="F642"/>
    </row>
    <row r="643" spans="1:6" ht="12.75">
      <c r="A643" s="268">
        <v>3606317</v>
      </c>
      <c r="B643" s="269" t="s">
        <v>437</v>
      </c>
      <c r="C643" s="269" t="s">
        <v>1039</v>
      </c>
      <c r="D643" s="269">
        <v>3640</v>
      </c>
      <c r="E643" s="269" t="s">
        <v>115</v>
      </c>
      <c r="F643"/>
    </row>
    <row r="644" spans="1:6" ht="12.75">
      <c r="A644" s="268">
        <v>3604084</v>
      </c>
      <c r="B644" s="269" t="s">
        <v>439</v>
      </c>
      <c r="C644" s="269" t="s">
        <v>770</v>
      </c>
      <c r="D644" s="269">
        <v>3640</v>
      </c>
      <c r="E644" s="269" t="s">
        <v>117</v>
      </c>
      <c r="F644"/>
    </row>
    <row r="645" spans="1:6" ht="12.75">
      <c r="A645" s="268">
        <v>3600076</v>
      </c>
      <c r="B645" s="269" t="s">
        <v>453</v>
      </c>
      <c r="C645" s="269" t="s">
        <v>427</v>
      </c>
      <c r="D645" s="269">
        <v>3640</v>
      </c>
      <c r="E645" s="269" t="s">
        <v>115</v>
      </c>
      <c r="F645"/>
    </row>
    <row r="646" spans="1:6" ht="12.75">
      <c r="A646" s="268">
        <v>3600056</v>
      </c>
      <c r="B646" s="269" t="s">
        <v>453</v>
      </c>
      <c r="C646" s="269" t="s">
        <v>131</v>
      </c>
      <c r="D646" s="269">
        <v>3640</v>
      </c>
      <c r="E646" s="269" t="s">
        <v>115</v>
      </c>
      <c r="F646"/>
    </row>
    <row r="647" spans="1:6" ht="12.75">
      <c r="A647" s="268">
        <v>3606137</v>
      </c>
      <c r="B647" s="269" t="s">
        <v>456</v>
      </c>
      <c r="C647" s="269" t="s">
        <v>363</v>
      </c>
      <c r="D647" s="269">
        <v>3640</v>
      </c>
      <c r="E647" s="269" t="s">
        <v>115</v>
      </c>
      <c r="F647"/>
    </row>
    <row r="648" spans="1:6" ht="12.75">
      <c r="A648" s="268">
        <v>3606218</v>
      </c>
      <c r="B648" s="269" t="s">
        <v>465</v>
      </c>
      <c r="C648" s="269" t="s">
        <v>169</v>
      </c>
      <c r="D648" s="269">
        <v>3640</v>
      </c>
      <c r="E648" s="269" t="s">
        <v>115</v>
      </c>
      <c r="F648"/>
    </row>
    <row r="649" spans="1:6" ht="12.75">
      <c r="A649" s="268">
        <v>3600335</v>
      </c>
      <c r="B649" s="269" t="s">
        <v>470</v>
      </c>
      <c r="C649" s="269" t="s">
        <v>143</v>
      </c>
      <c r="D649" s="269">
        <v>3640</v>
      </c>
      <c r="E649" s="269" t="s">
        <v>115</v>
      </c>
      <c r="F649"/>
    </row>
    <row r="650" spans="1:6" ht="12.75">
      <c r="A650" s="268">
        <v>3605890</v>
      </c>
      <c r="B650" s="269" t="s">
        <v>781</v>
      </c>
      <c r="C650" s="269" t="s">
        <v>183</v>
      </c>
      <c r="D650" s="269">
        <v>3640</v>
      </c>
      <c r="E650" s="269" t="s">
        <v>115</v>
      </c>
      <c r="F650"/>
    </row>
    <row r="651" spans="1:6" ht="12.75">
      <c r="A651" s="268">
        <v>3606278</v>
      </c>
      <c r="B651" s="269" t="s">
        <v>951</v>
      </c>
      <c r="C651" s="269" t="s">
        <v>276</v>
      </c>
      <c r="D651" s="269">
        <v>3640</v>
      </c>
      <c r="E651" s="269" t="s">
        <v>115</v>
      </c>
      <c r="F651"/>
    </row>
    <row r="652" spans="1:6" ht="12.75">
      <c r="A652" s="268">
        <v>3605565</v>
      </c>
      <c r="B652" s="269" t="s">
        <v>477</v>
      </c>
      <c r="C652" s="269" t="s">
        <v>116</v>
      </c>
      <c r="D652" s="269">
        <v>3640</v>
      </c>
      <c r="E652" s="269" t="s">
        <v>117</v>
      </c>
      <c r="F652"/>
    </row>
    <row r="653" spans="1:6" ht="12.75">
      <c r="A653" s="268">
        <v>3604623</v>
      </c>
      <c r="B653" s="269" t="s">
        <v>478</v>
      </c>
      <c r="C653" s="269" t="s">
        <v>479</v>
      </c>
      <c r="D653" s="269">
        <v>3640</v>
      </c>
      <c r="E653" s="269" t="s">
        <v>115</v>
      </c>
      <c r="F653"/>
    </row>
    <row r="654" spans="1:6" ht="12.75">
      <c r="A654" s="268">
        <v>3606032</v>
      </c>
      <c r="B654" s="269" t="s">
        <v>485</v>
      </c>
      <c r="C654" s="269" t="s">
        <v>151</v>
      </c>
      <c r="D654" s="269">
        <v>3640</v>
      </c>
      <c r="E654" s="269" t="s">
        <v>117</v>
      </c>
      <c r="F654"/>
    </row>
    <row r="655" spans="1:6" ht="12.75">
      <c r="A655" s="268">
        <v>3601788</v>
      </c>
      <c r="B655" s="269" t="s">
        <v>491</v>
      </c>
      <c r="C655" s="269" t="s">
        <v>492</v>
      </c>
      <c r="D655" s="269">
        <v>3640</v>
      </c>
      <c r="E655" s="269" t="s">
        <v>115</v>
      </c>
      <c r="F655"/>
    </row>
    <row r="656" spans="1:6" ht="12.75">
      <c r="A656" s="268">
        <v>3604061</v>
      </c>
      <c r="B656" s="269" t="s">
        <v>504</v>
      </c>
      <c r="C656" s="269" t="s">
        <v>505</v>
      </c>
      <c r="D656" s="269">
        <v>3640</v>
      </c>
      <c r="E656" s="269" t="s">
        <v>117</v>
      </c>
      <c r="F656"/>
    </row>
    <row r="657" spans="1:6" ht="12.75">
      <c r="A657" s="268">
        <v>3600895</v>
      </c>
      <c r="B657" s="269" t="s">
        <v>506</v>
      </c>
      <c r="C657" s="269" t="s">
        <v>151</v>
      </c>
      <c r="D657" s="269">
        <v>3640</v>
      </c>
      <c r="E657" s="269" t="s">
        <v>117</v>
      </c>
      <c r="F657"/>
    </row>
    <row r="658" spans="1:6" ht="12.75">
      <c r="A658" s="268">
        <v>3600171</v>
      </c>
      <c r="B658" s="269" t="s">
        <v>506</v>
      </c>
      <c r="C658" s="269" t="s">
        <v>460</v>
      </c>
      <c r="D658" s="269">
        <v>3640</v>
      </c>
      <c r="E658" s="269" t="s">
        <v>115</v>
      </c>
      <c r="F658"/>
    </row>
    <row r="659" spans="1:6" ht="12.75">
      <c r="A659" s="268">
        <v>3606286</v>
      </c>
      <c r="B659" s="269" t="s">
        <v>517</v>
      </c>
      <c r="C659" s="269" t="s">
        <v>699</v>
      </c>
      <c r="D659" s="269">
        <v>3640</v>
      </c>
      <c r="E659" s="269" t="s">
        <v>115</v>
      </c>
      <c r="F659"/>
    </row>
    <row r="660" spans="1:6" ht="12.75">
      <c r="A660" s="268">
        <v>3605892</v>
      </c>
      <c r="B660" s="269" t="s">
        <v>517</v>
      </c>
      <c r="C660" s="269" t="s">
        <v>146</v>
      </c>
      <c r="D660" s="269">
        <v>3640</v>
      </c>
      <c r="E660" s="269" t="s">
        <v>115</v>
      </c>
      <c r="F660"/>
    </row>
    <row r="661" spans="1:6" ht="12.75">
      <c r="A661" s="268">
        <v>3606031</v>
      </c>
      <c r="B661" s="269" t="s">
        <v>566</v>
      </c>
      <c r="C661" s="269" t="s">
        <v>205</v>
      </c>
      <c r="D661" s="269">
        <v>3640</v>
      </c>
      <c r="E661" s="269" t="s">
        <v>115</v>
      </c>
      <c r="F661"/>
    </row>
    <row r="662" spans="1:6" ht="12.75">
      <c r="A662" s="268">
        <v>3606159</v>
      </c>
      <c r="B662" s="269" t="s">
        <v>567</v>
      </c>
      <c r="C662" s="269" t="s">
        <v>568</v>
      </c>
      <c r="D662" s="269">
        <v>3640</v>
      </c>
      <c r="E662" s="269" t="s">
        <v>115</v>
      </c>
      <c r="F662"/>
    </row>
    <row r="663" spans="1:6" ht="12.75">
      <c r="A663" s="268">
        <v>3606160</v>
      </c>
      <c r="B663" s="269" t="s">
        <v>567</v>
      </c>
      <c r="C663" s="269" t="s">
        <v>569</v>
      </c>
      <c r="D663" s="269">
        <v>3640</v>
      </c>
      <c r="E663" s="269" t="s">
        <v>117</v>
      </c>
      <c r="F663"/>
    </row>
    <row r="664" spans="1:6" ht="12.75">
      <c r="A664" s="268">
        <v>3606253</v>
      </c>
      <c r="B664" s="269" t="s">
        <v>829</v>
      </c>
      <c r="C664" s="269" t="s">
        <v>143</v>
      </c>
      <c r="D664" s="269">
        <v>3640</v>
      </c>
      <c r="E664" s="269" t="s">
        <v>115</v>
      </c>
      <c r="F664"/>
    </row>
    <row r="665" spans="1:6" ht="12.75">
      <c r="A665" s="268">
        <v>3606423</v>
      </c>
      <c r="B665" s="269" t="s">
        <v>575</v>
      </c>
      <c r="C665" s="269" t="s">
        <v>1052</v>
      </c>
      <c r="D665" s="269">
        <v>3640</v>
      </c>
      <c r="E665" s="269" t="s">
        <v>115</v>
      </c>
      <c r="F665"/>
    </row>
    <row r="666" spans="1:6" ht="12.75">
      <c r="A666" s="268">
        <v>3707819</v>
      </c>
      <c r="B666" s="269" t="s">
        <v>1144</v>
      </c>
      <c r="C666" s="269" t="s">
        <v>1145</v>
      </c>
      <c r="D666" s="269">
        <v>3640</v>
      </c>
      <c r="E666" s="269" t="s">
        <v>115</v>
      </c>
      <c r="F666"/>
    </row>
    <row r="667" spans="1:6" ht="12.75">
      <c r="A667" s="268">
        <v>3601965</v>
      </c>
      <c r="B667" s="269" t="s">
        <v>981</v>
      </c>
      <c r="C667" s="269" t="s">
        <v>1054</v>
      </c>
      <c r="D667" s="269">
        <v>3640</v>
      </c>
      <c r="E667" s="269" t="s">
        <v>115</v>
      </c>
      <c r="F667"/>
    </row>
    <row r="668" spans="1:6" ht="12.75">
      <c r="A668" s="268">
        <v>3606389</v>
      </c>
      <c r="B668" s="269" t="s">
        <v>981</v>
      </c>
      <c r="C668" s="269" t="s">
        <v>1055</v>
      </c>
      <c r="D668" s="269">
        <v>3640</v>
      </c>
      <c r="E668" s="269" t="s">
        <v>115</v>
      </c>
      <c r="F668"/>
    </row>
    <row r="669" spans="1:6" ht="12.75">
      <c r="A669" s="268">
        <v>3606403</v>
      </c>
      <c r="B669" s="269" t="s">
        <v>617</v>
      </c>
      <c r="C669" s="269" t="s">
        <v>1057</v>
      </c>
      <c r="D669" s="269">
        <v>3640</v>
      </c>
      <c r="E669" s="269" t="s">
        <v>115</v>
      </c>
      <c r="F669"/>
    </row>
    <row r="670" spans="1:6" ht="12.75">
      <c r="A670" s="268">
        <v>3606455</v>
      </c>
      <c r="B670" s="269" t="s">
        <v>617</v>
      </c>
      <c r="C670" s="269" t="s">
        <v>1148</v>
      </c>
      <c r="D670" s="269">
        <v>3640</v>
      </c>
      <c r="E670" s="269" t="s">
        <v>115</v>
      </c>
      <c r="F670"/>
    </row>
    <row r="671" spans="1:6" ht="12.75">
      <c r="A671" s="268">
        <v>3602406</v>
      </c>
      <c r="B671" s="269" t="s">
        <v>627</v>
      </c>
      <c r="C671" s="269" t="s">
        <v>171</v>
      </c>
      <c r="D671" s="269">
        <v>3640</v>
      </c>
      <c r="E671" s="269" t="s">
        <v>115</v>
      </c>
      <c r="F671"/>
    </row>
    <row r="672" spans="1:6" ht="12.75">
      <c r="A672" s="268">
        <v>3605669</v>
      </c>
      <c r="B672" s="269" t="s">
        <v>628</v>
      </c>
      <c r="C672" s="269" t="s">
        <v>629</v>
      </c>
      <c r="D672" s="269">
        <v>3640</v>
      </c>
      <c r="E672" s="269" t="s">
        <v>115</v>
      </c>
      <c r="F672"/>
    </row>
    <row r="673" spans="1:6" ht="12.75">
      <c r="A673" s="268">
        <v>3606239</v>
      </c>
      <c r="B673" s="269" t="s">
        <v>649</v>
      </c>
      <c r="C673" s="269" t="s">
        <v>852</v>
      </c>
      <c r="D673" s="269">
        <v>3640</v>
      </c>
      <c r="E673" s="269" t="s">
        <v>115</v>
      </c>
      <c r="F673"/>
    </row>
    <row r="674" spans="1:6" ht="12.75">
      <c r="A674" s="268">
        <v>3606301</v>
      </c>
      <c r="B674" s="269" t="s">
        <v>649</v>
      </c>
      <c r="C674" s="269" t="s">
        <v>1062</v>
      </c>
      <c r="D674" s="269">
        <v>3640</v>
      </c>
      <c r="E674" s="269" t="s">
        <v>117</v>
      </c>
      <c r="F674"/>
    </row>
    <row r="675" spans="1:6" ht="12.75">
      <c r="A675" s="268">
        <v>3603517</v>
      </c>
      <c r="B675" s="269" t="s">
        <v>1155</v>
      </c>
      <c r="C675" s="269" t="s">
        <v>116</v>
      </c>
      <c r="D675" s="269">
        <v>3640</v>
      </c>
      <c r="E675" s="269" t="s">
        <v>117</v>
      </c>
      <c r="F675"/>
    </row>
    <row r="676" spans="1:6" ht="12.75">
      <c r="A676" s="268">
        <v>9405707</v>
      </c>
      <c r="B676" s="269" t="s">
        <v>668</v>
      </c>
      <c r="C676" s="269" t="s">
        <v>669</v>
      </c>
      <c r="D676" s="269">
        <v>3640</v>
      </c>
      <c r="E676" s="269" t="s">
        <v>115</v>
      </c>
      <c r="F676"/>
    </row>
    <row r="677" spans="1:6" ht="12.75">
      <c r="A677" s="268">
        <v>3606265</v>
      </c>
      <c r="B677" s="269" t="s">
        <v>1007</v>
      </c>
      <c r="C677" s="269" t="s">
        <v>261</v>
      </c>
      <c r="D677" s="269">
        <v>3640</v>
      </c>
      <c r="E677" s="269" t="s">
        <v>115</v>
      </c>
      <c r="F677"/>
    </row>
    <row r="678" spans="1:6" ht="12.75">
      <c r="A678" s="268">
        <v>3606404</v>
      </c>
      <c r="B678" s="269" t="s">
        <v>1007</v>
      </c>
      <c r="C678" s="269" t="s">
        <v>144</v>
      </c>
      <c r="D678" s="269">
        <v>3640</v>
      </c>
      <c r="E678" s="269" t="s">
        <v>117</v>
      </c>
      <c r="F678"/>
    </row>
    <row r="679" spans="1:6" ht="12.75">
      <c r="A679" s="268">
        <v>3606321</v>
      </c>
      <c r="B679" s="269" t="s">
        <v>1007</v>
      </c>
      <c r="C679" s="269" t="s">
        <v>187</v>
      </c>
      <c r="D679" s="269">
        <v>3640</v>
      </c>
      <c r="E679" s="269" t="s">
        <v>115</v>
      </c>
      <c r="F679"/>
    </row>
    <row r="680" spans="1:6" ht="12.75">
      <c r="A680" s="268">
        <v>3600100</v>
      </c>
      <c r="B680" s="269" t="s">
        <v>681</v>
      </c>
      <c r="C680" s="269" t="s">
        <v>584</v>
      </c>
      <c r="D680" s="269">
        <v>3640</v>
      </c>
      <c r="E680" s="269" t="s">
        <v>115</v>
      </c>
      <c r="F680"/>
    </row>
    <row r="681" spans="1:6" ht="12.75">
      <c r="A681" s="268">
        <v>3606177</v>
      </c>
      <c r="B681" s="269" t="s">
        <v>126</v>
      </c>
      <c r="C681" s="269" t="s">
        <v>127</v>
      </c>
      <c r="D681" s="269">
        <v>3641</v>
      </c>
      <c r="E681" s="269" t="s">
        <v>115</v>
      </c>
      <c r="F681"/>
    </row>
    <row r="682" spans="1:6" ht="12.75">
      <c r="A682" s="268">
        <v>3606347</v>
      </c>
      <c r="B682" s="269" t="s">
        <v>126</v>
      </c>
      <c r="C682" s="269" t="s">
        <v>1013</v>
      </c>
      <c r="D682" s="269">
        <v>3641</v>
      </c>
      <c r="E682" s="269" t="s">
        <v>117</v>
      </c>
      <c r="F682"/>
    </row>
    <row r="683" spans="1:6" ht="12.75">
      <c r="A683" s="268">
        <v>3603481</v>
      </c>
      <c r="B683" s="269" t="s">
        <v>150</v>
      </c>
      <c r="C683" s="269" t="s">
        <v>151</v>
      </c>
      <c r="D683" s="269">
        <v>3641</v>
      </c>
      <c r="E683" s="269" t="s">
        <v>117</v>
      </c>
      <c r="F683"/>
    </row>
    <row r="684" spans="1:6" ht="12.75">
      <c r="A684" s="268">
        <v>3603482</v>
      </c>
      <c r="B684" s="269" t="s">
        <v>150</v>
      </c>
      <c r="C684" s="269" t="s">
        <v>152</v>
      </c>
      <c r="D684" s="269">
        <v>3641</v>
      </c>
      <c r="E684" s="269" t="s">
        <v>115</v>
      </c>
      <c r="F684"/>
    </row>
    <row r="685" spans="1:6" ht="12.75">
      <c r="A685" s="268">
        <v>3606175</v>
      </c>
      <c r="B685" s="269" t="s">
        <v>165</v>
      </c>
      <c r="C685" s="269" t="s">
        <v>166</v>
      </c>
      <c r="D685" s="269">
        <v>3641</v>
      </c>
      <c r="E685" s="269" t="s">
        <v>115</v>
      </c>
      <c r="F685"/>
    </row>
    <row r="686" spans="1:6" ht="12.75">
      <c r="A686" s="268">
        <v>3605492</v>
      </c>
      <c r="B686" s="269" t="s">
        <v>190</v>
      </c>
      <c r="C686" s="269" t="s">
        <v>191</v>
      </c>
      <c r="D686" s="269">
        <v>3641</v>
      </c>
      <c r="E686" s="269" t="s">
        <v>117</v>
      </c>
      <c r="F686"/>
    </row>
    <row r="687" spans="1:6" ht="12.75">
      <c r="A687" s="268">
        <v>3706414</v>
      </c>
      <c r="B687" s="269" t="s">
        <v>190</v>
      </c>
      <c r="C687" s="269" t="s">
        <v>192</v>
      </c>
      <c r="D687" s="269">
        <v>3641</v>
      </c>
      <c r="E687" s="269" t="s">
        <v>115</v>
      </c>
      <c r="F687"/>
    </row>
    <row r="688" spans="1:6" ht="12.75">
      <c r="A688" s="268">
        <v>3605425</v>
      </c>
      <c r="B688" s="269" t="s">
        <v>210</v>
      </c>
      <c r="C688" s="269" t="s">
        <v>211</v>
      </c>
      <c r="D688" s="269">
        <v>3641</v>
      </c>
      <c r="E688" s="269" t="s">
        <v>115</v>
      </c>
      <c r="F688"/>
    </row>
    <row r="689" spans="1:6" ht="12.75">
      <c r="A689" s="268">
        <v>3606410</v>
      </c>
      <c r="B689" s="269" t="s">
        <v>884</v>
      </c>
      <c r="C689" s="269" t="s">
        <v>143</v>
      </c>
      <c r="D689" s="269">
        <v>3641</v>
      </c>
      <c r="E689" s="269" t="s">
        <v>115</v>
      </c>
      <c r="F689"/>
    </row>
    <row r="690" spans="1:6" ht="12.75">
      <c r="A690" s="268">
        <v>3605997</v>
      </c>
      <c r="B690" s="269" t="s">
        <v>250</v>
      </c>
      <c r="C690" s="269" t="s">
        <v>131</v>
      </c>
      <c r="D690" s="269">
        <v>3641</v>
      </c>
      <c r="E690" s="269" t="s">
        <v>115</v>
      </c>
      <c r="F690"/>
    </row>
    <row r="691" spans="1:6" ht="12.75">
      <c r="A691" s="268">
        <v>3601758</v>
      </c>
      <c r="B691" s="269" t="s">
        <v>713</v>
      </c>
      <c r="C691" s="269" t="s">
        <v>400</v>
      </c>
      <c r="D691" s="269">
        <v>3641</v>
      </c>
      <c r="E691" s="269" t="s">
        <v>115</v>
      </c>
      <c r="F691"/>
    </row>
    <row r="692" spans="1:6" ht="12.75">
      <c r="A692" s="268">
        <v>3600984</v>
      </c>
      <c r="B692" s="269" t="s">
        <v>277</v>
      </c>
      <c r="C692" s="269" t="s">
        <v>278</v>
      </c>
      <c r="D692" s="269">
        <v>3641</v>
      </c>
      <c r="E692" s="269" t="s">
        <v>115</v>
      </c>
      <c r="F692"/>
    </row>
    <row r="693" spans="1:6" ht="12.75">
      <c r="A693" s="268">
        <v>3606421</v>
      </c>
      <c r="B693" s="269" t="s">
        <v>897</v>
      </c>
      <c r="C693" s="269" t="s">
        <v>171</v>
      </c>
      <c r="D693" s="269">
        <v>3641</v>
      </c>
      <c r="E693" s="269" t="s">
        <v>115</v>
      </c>
      <c r="F693"/>
    </row>
    <row r="694" spans="1:6" ht="12.75">
      <c r="A694" s="268">
        <v>3603918</v>
      </c>
      <c r="B694" s="269" t="s">
        <v>294</v>
      </c>
      <c r="C694" s="269" t="s">
        <v>295</v>
      </c>
      <c r="D694" s="269">
        <v>3641</v>
      </c>
      <c r="E694" s="269" t="s">
        <v>115</v>
      </c>
      <c r="F694"/>
    </row>
    <row r="695" spans="1:6" ht="12.75">
      <c r="A695" s="268">
        <v>3603522</v>
      </c>
      <c r="B695" s="269" t="s">
        <v>302</v>
      </c>
      <c r="C695" s="269" t="s">
        <v>303</v>
      </c>
      <c r="D695" s="269">
        <v>3641</v>
      </c>
      <c r="E695" s="269" t="s">
        <v>115</v>
      </c>
      <c r="F695"/>
    </row>
    <row r="696" spans="1:6" ht="12.75">
      <c r="A696" s="268">
        <v>3600964</v>
      </c>
      <c r="B696" s="269" t="s">
        <v>315</v>
      </c>
      <c r="C696" s="269" t="s">
        <v>139</v>
      </c>
      <c r="D696" s="269">
        <v>3641</v>
      </c>
      <c r="E696" s="269" t="s">
        <v>115</v>
      </c>
      <c r="F696"/>
    </row>
    <row r="697" spans="1:6" ht="12.75">
      <c r="A697" s="268">
        <v>9307554</v>
      </c>
      <c r="B697" s="269" t="s">
        <v>338</v>
      </c>
      <c r="C697" s="269" t="s">
        <v>339</v>
      </c>
      <c r="D697" s="269">
        <v>3641</v>
      </c>
      <c r="E697" s="269" t="s">
        <v>115</v>
      </c>
      <c r="F697"/>
    </row>
    <row r="698" spans="1:6" ht="12.75">
      <c r="A698" s="268">
        <v>3605778</v>
      </c>
      <c r="B698" s="269" t="s">
        <v>340</v>
      </c>
      <c r="C698" s="269" t="s">
        <v>341</v>
      </c>
      <c r="D698" s="269">
        <v>3641</v>
      </c>
      <c r="E698" s="269" t="s">
        <v>115</v>
      </c>
      <c r="F698"/>
    </row>
    <row r="699" spans="1:6" ht="12.75">
      <c r="A699" s="268">
        <v>3602870</v>
      </c>
      <c r="B699" s="269" t="s">
        <v>356</v>
      </c>
      <c r="C699" s="269" t="s">
        <v>119</v>
      </c>
      <c r="D699" s="269">
        <v>3641</v>
      </c>
      <c r="E699" s="269" t="s">
        <v>115</v>
      </c>
      <c r="F699"/>
    </row>
    <row r="700" spans="1:6" ht="12.75">
      <c r="A700" s="268">
        <v>3602639</v>
      </c>
      <c r="B700" s="269" t="s">
        <v>364</v>
      </c>
      <c r="C700" s="269" t="s">
        <v>365</v>
      </c>
      <c r="D700" s="269">
        <v>3641</v>
      </c>
      <c r="E700" s="269" t="s">
        <v>115</v>
      </c>
      <c r="F700"/>
    </row>
    <row r="701" spans="1:6" ht="12.75">
      <c r="A701" s="268">
        <v>3602638</v>
      </c>
      <c r="B701" s="269" t="s">
        <v>364</v>
      </c>
      <c r="C701" s="269" t="s">
        <v>274</v>
      </c>
      <c r="D701" s="269">
        <v>3641</v>
      </c>
      <c r="E701" s="269" t="s">
        <v>115</v>
      </c>
      <c r="F701"/>
    </row>
    <row r="702" spans="1:6" ht="12.75">
      <c r="A702" s="268">
        <v>3602469</v>
      </c>
      <c r="B702" s="269" t="s">
        <v>378</v>
      </c>
      <c r="C702" s="269" t="s">
        <v>176</v>
      </c>
      <c r="D702" s="269">
        <v>3641</v>
      </c>
      <c r="E702" s="269" t="s">
        <v>115</v>
      </c>
      <c r="F702"/>
    </row>
    <row r="703" spans="1:6" ht="12.75">
      <c r="A703" s="268">
        <v>3603757</v>
      </c>
      <c r="B703" s="269" t="s">
        <v>380</v>
      </c>
      <c r="C703" s="269" t="s">
        <v>175</v>
      </c>
      <c r="D703" s="269">
        <v>3641</v>
      </c>
      <c r="E703" s="269" t="s">
        <v>117</v>
      </c>
      <c r="F703"/>
    </row>
    <row r="704" spans="1:6" ht="12.75">
      <c r="A704" s="268">
        <v>3606176</v>
      </c>
      <c r="B704" s="269" t="s">
        <v>382</v>
      </c>
      <c r="C704" s="269" t="s">
        <v>321</v>
      </c>
      <c r="D704" s="269">
        <v>3641</v>
      </c>
      <c r="E704" s="269" t="s">
        <v>115</v>
      </c>
      <c r="F704"/>
    </row>
    <row r="705" spans="1:6" ht="12.75">
      <c r="A705" s="268">
        <v>3606411</v>
      </c>
      <c r="B705" s="269" t="s">
        <v>925</v>
      </c>
      <c r="C705" s="269" t="s">
        <v>317</v>
      </c>
      <c r="D705" s="269">
        <v>3641</v>
      </c>
      <c r="E705" s="269" t="s">
        <v>115</v>
      </c>
      <c r="F705"/>
    </row>
    <row r="706" spans="1:6" ht="12.75">
      <c r="A706" s="268">
        <v>3602131</v>
      </c>
      <c r="B706" s="269" t="s">
        <v>403</v>
      </c>
      <c r="C706" s="269" t="s">
        <v>183</v>
      </c>
      <c r="D706" s="269">
        <v>3641</v>
      </c>
      <c r="E706" s="269" t="s">
        <v>115</v>
      </c>
      <c r="F706"/>
    </row>
    <row r="707" spans="1:6" ht="12.75">
      <c r="A707" s="268">
        <v>3603919</v>
      </c>
      <c r="B707" s="269" t="s">
        <v>407</v>
      </c>
      <c r="C707" s="269" t="s">
        <v>408</v>
      </c>
      <c r="D707" s="269">
        <v>3641</v>
      </c>
      <c r="E707" s="269" t="s">
        <v>115</v>
      </c>
      <c r="F707"/>
    </row>
    <row r="708" spans="1:6" ht="12.75">
      <c r="A708" s="268">
        <v>3606076</v>
      </c>
      <c r="B708" s="269" t="s">
        <v>416</v>
      </c>
      <c r="C708" s="269" t="s">
        <v>266</v>
      </c>
      <c r="D708" s="269">
        <v>3641</v>
      </c>
      <c r="E708" s="269" t="s">
        <v>115</v>
      </c>
      <c r="F708"/>
    </row>
    <row r="709" spans="1:6" ht="12.75">
      <c r="A709" s="268">
        <v>3603262</v>
      </c>
      <c r="B709" s="269" t="s">
        <v>426</v>
      </c>
      <c r="C709" s="269" t="s">
        <v>427</v>
      </c>
      <c r="D709" s="269">
        <v>3641</v>
      </c>
      <c r="E709" s="269" t="s">
        <v>115</v>
      </c>
      <c r="F709"/>
    </row>
    <row r="710" spans="1:6" ht="12.75">
      <c r="A710" s="268">
        <v>3606376</v>
      </c>
      <c r="B710" s="269" t="s">
        <v>937</v>
      </c>
      <c r="C710" s="269" t="s">
        <v>131</v>
      </c>
      <c r="D710" s="269">
        <v>3641</v>
      </c>
      <c r="E710" s="269" t="s">
        <v>115</v>
      </c>
      <c r="F710"/>
    </row>
    <row r="711" spans="1:6" ht="12.75">
      <c r="A711" s="268">
        <v>3604274</v>
      </c>
      <c r="B711" s="269" t="s">
        <v>450</v>
      </c>
      <c r="C711" s="269" t="s">
        <v>289</v>
      </c>
      <c r="D711" s="269">
        <v>3641</v>
      </c>
      <c r="E711" s="269" t="s">
        <v>115</v>
      </c>
      <c r="F711"/>
    </row>
    <row r="712" spans="1:6" ht="12.75">
      <c r="A712" s="268">
        <v>3603177</v>
      </c>
      <c r="B712" s="269" t="s">
        <v>458</v>
      </c>
      <c r="C712" s="269" t="s">
        <v>308</v>
      </c>
      <c r="D712" s="269">
        <v>3641</v>
      </c>
      <c r="E712" s="269" t="s">
        <v>117</v>
      </c>
      <c r="F712"/>
    </row>
    <row r="713" spans="1:6" ht="12.75">
      <c r="A713" s="268">
        <v>3602747</v>
      </c>
      <c r="B713" s="269" t="s">
        <v>458</v>
      </c>
      <c r="C713" s="269" t="s">
        <v>194</v>
      </c>
      <c r="D713" s="269">
        <v>3641</v>
      </c>
      <c r="E713" s="269" t="s">
        <v>115</v>
      </c>
      <c r="F713"/>
    </row>
    <row r="714" spans="1:6" ht="12.75">
      <c r="A714" s="268">
        <v>3602789</v>
      </c>
      <c r="B714" s="269" t="s">
        <v>458</v>
      </c>
      <c r="C714" s="269" t="s">
        <v>459</v>
      </c>
      <c r="D714" s="269">
        <v>3641</v>
      </c>
      <c r="E714" s="269" t="s">
        <v>117</v>
      </c>
      <c r="F714"/>
    </row>
    <row r="715" spans="1:6" ht="12.75">
      <c r="A715" s="268">
        <v>3602746</v>
      </c>
      <c r="B715" s="269" t="s">
        <v>458</v>
      </c>
      <c r="C715" s="269" t="s">
        <v>460</v>
      </c>
      <c r="D715" s="269">
        <v>3641</v>
      </c>
      <c r="E715" s="269" t="s">
        <v>115</v>
      </c>
      <c r="F715"/>
    </row>
    <row r="716" spans="1:6" ht="12.75">
      <c r="A716" s="268">
        <v>3606454</v>
      </c>
      <c r="B716" s="269" t="s">
        <v>948</v>
      </c>
      <c r="C716" s="269" t="s">
        <v>244</v>
      </c>
      <c r="D716" s="269">
        <v>3641</v>
      </c>
      <c r="E716" s="269" t="s">
        <v>115</v>
      </c>
      <c r="F716"/>
    </row>
    <row r="717" spans="1:6" ht="12.75">
      <c r="A717" s="268">
        <v>3606417</v>
      </c>
      <c r="B717" s="269" t="s">
        <v>949</v>
      </c>
      <c r="C717" s="269" t="s">
        <v>125</v>
      </c>
      <c r="D717" s="269">
        <v>3641</v>
      </c>
      <c r="E717" s="269" t="s">
        <v>115</v>
      </c>
      <c r="F717"/>
    </row>
    <row r="718" spans="1:6" ht="12.75">
      <c r="A718" s="268">
        <v>3606178</v>
      </c>
      <c r="B718" s="269" t="s">
        <v>475</v>
      </c>
      <c r="C718" s="269" t="s">
        <v>171</v>
      </c>
      <c r="D718" s="269">
        <v>3641</v>
      </c>
      <c r="E718" s="269" t="s">
        <v>115</v>
      </c>
      <c r="F718"/>
    </row>
    <row r="719" spans="1:6" ht="12.75">
      <c r="A719" s="268">
        <v>3603511</v>
      </c>
      <c r="B719" s="269" t="s">
        <v>493</v>
      </c>
      <c r="C719" s="269" t="s">
        <v>168</v>
      </c>
      <c r="D719" s="269">
        <v>3641</v>
      </c>
      <c r="E719" s="269" t="s">
        <v>115</v>
      </c>
      <c r="F719"/>
    </row>
    <row r="720" spans="1:6" ht="12.75">
      <c r="A720" s="268">
        <v>3604672</v>
      </c>
      <c r="B720" s="269" t="s">
        <v>493</v>
      </c>
      <c r="C720" s="269" t="s">
        <v>494</v>
      </c>
      <c r="D720" s="269">
        <v>3641</v>
      </c>
      <c r="E720" s="269" t="s">
        <v>117</v>
      </c>
      <c r="F720"/>
    </row>
    <row r="721" spans="1:6" ht="12.75">
      <c r="A721" s="268">
        <v>3606001</v>
      </c>
      <c r="B721" s="269" t="s">
        <v>512</v>
      </c>
      <c r="C721" s="269" t="s">
        <v>221</v>
      </c>
      <c r="D721" s="269">
        <v>3641</v>
      </c>
      <c r="E721" s="269" t="s">
        <v>115</v>
      </c>
      <c r="F721"/>
    </row>
    <row r="722" spans="1:6" ht="12.75">
      <c r="A722" s="268">
        <v>3605074</v>
      </c>
      <c r="B722" s="269" t="s">
        <v>963</v>
      </c>
      <c r="C722" s="269" t="s">
        <v>765</v>
      </c>
      <c r="D722" s="269">
        <v>3641</v>
      </c>
      <c r="E722" s="269" t="s">
        <v>115</v>
      </c>
      <c r="F722"/>
    </row>
    <row r="723" spans="1:6" ht="12.75">
      <c r="A723" s="268">
        <v>4101018</v>
      </c>
      <c r="B723" s="269" t="s">
        <v>817</v>
      </c>
      <c r="C723" s="269" t="s">
        <v>209</v>
      </c>
      <c r="D723" s="269">
        <v>3641</v>
      </c>
      <c r="E723" s="269" t="s">
        <v>115</v>
      </c>
      <c r="F723"/>
    </row>
    <row r="724" spans="1:6" ht="12.75">
      <c r="A724" s="268">
        <v>3606420</v>
      </c>
      <c r="B724" s="269" t="s">
        <v>969</v>
      </c>
      <c r="C724" s="269" t="s">
        <v>143</v>
      </c>
      <c r="D724" s="269">
        <v>3641</v>
      </c>
      <c r="E724" s="269" t="s">
        <v>115</v>
      </c>
      <c r="F724"/>
    </row>
    <row r="725" spans="1:6" ht="12.75">
      <c r="A725" s="268">
        <v>3606419</v>
      </c>
      <c r="B725" s="269" t="s">
        <v>969</v>
      </c>
      <c r="C725" s="269" t="s">
        <v>223</v>
      </c>
      <c r="D725" s="269">
        <v>3641</v>
      </c>
      <c r="E725" s="269" t="s">
        <v>115</v>
      </c>
      <c r="F725"/>
    </row>
    <row r="726" spans="1:6" ht="12.75">
      <c r="A726" s="268">
        <v>3605440</v>
      </c>
      <c r="B726" s="269" t="s">
        <v>553</v>
      </c>
      <c r="C726" s="269" t="s">
        <v>213</v>
      </c>
      <c r="D726" s="269">
        <v>3641</v>
      </c>
      <c r="E726" s="269" t="s">
        <v>115</v>
      </c>
      <c r="F726"/>
    </row>
    <row r="727" spans="1:6" ht="12.75">
      <c r="A727" s="268">
        <v>3600815</v>
      </c>
      <c r="B727" s="269" t="s">
        <v>558</v>
      </c>
      <c r="C727" s="269" t="s">
        <v>178</v>
      </c>
      <c r="D727" s="269">
        <v>3641</v>
      </c>
      <c r="E727" s="269" t="s">
        <v>115</v>
      </c>
      <c r="F727"/>
    </row>
    <row r="728" spans="1:6" ht="12.75">
      <c r="A728" s="268">
        <v>3604096</v>
      </c>
      <c r="B728" s="269" t="s">
        <v>565</v>
      </c>
      <c r="C728" s="269" t="s">
        <v>208</v>
      </c>
      <c r="D728" s="269">
        <v>3641</v>
      </c>
      <c r="E728" s="269" t="s">
        <v>115</v>
      </c>
      <c r="F728"/>
    </row>
    <row r="729" spans="1:6" ht="12.75">
      <c r="A729" s="268">
        <v>3606416</v>
      </c>
      <c r="B729" s="269" t="s">
        <v>976</v>
      </c>
      <c r="C729" s="269" t="s">
        <v>119</v>
      </c>
      <c r="D729" s="269">
        <v>3641</v>
      </c>
      <c r="E729" s="269" t="s">
        <v>115</v>
      </c>
      <c r="F729"/>
    </row>
    <row r="730" spans="1:6" ht="12.75">
      <c r="A730" s="268">
        <v>3601744</v>
      </c>
      <c r="B730" s="269" t="s">
        <v>595</v>
      </c>
      <c r="C730" s="269" t="s">
        <v>295</v>
      </c>
      <c r="D730" s="269">
        <v>3641</v>
      </c>
      <c r="E730" s="269" t="s">
        <v>115</v>
      </c>
      <c r="F730"/>
    </row>
    <row r="731" spans="1:6" ht="12.75">
      <c r="A731" s="268">
        <v>3606106</v>
      </c>
      <c r="B731" s="269" t="s">
        <v>599</v>
      </c>
      <c r="C731" s="269" t="s">
        <v>600</v>
      </c>
      <c r="D731" s="269">
        <v>3641</v>
      </c>
      <c r="E731" s="269" t="s">
        <v>115</v>
      </c>
      <c r="F731"/>
    </row>
    <row r="732" spans="1:6" ht="12.75">
      <c r="A732" s="268">
        <v>3603940</v>
      </c>
      <c r="B732" s="269" t="s">
        <v>609</v>
      </c>
      <c r="C732" s="269" t="s">
        <v>610</v>
      </c>
      <c r="D732" s="269">
        <v>3641</v>
      </c>
      <c r="E732" s="269" t="s">
        <v>115</v>
      </c>
      <c r="F732"/>
    </row>
    <row r="733" spans="1:6" ht="12.75">
      <c r="A733" s="268">
        <v>3606415</v>
      </c>
      <c r="B733" s="269" t="s">
        <v>612</v>
      </c>
      <c r="C733" s="269" t="s">
        <v>187</v>
      </c>
      <c r="D733" s="269">
        <v>3641</v>
      </c>
      <c r="E733" s="269" t="s">
        <v>115</v>
      </c>
      <c r="F733"/>
    </row>
    <row r="734" spans="1:6" ht="12.75">
      <c r="A734" s="268">
        <v>3602421</v>
      </c>
      <c r="B734" s="269" t="s">
        <v>616</v>
      </c>
      <c r="C734" s="269" t="s">
        <v>286</v>
      </c>
      <c r="D734" s="269">
        <v>3641</v>
      </c>
      <c r="E734" s="269" t="s">
        <v>117</v>
      </c>
      <c r="F734"/>
    </row>
    <row r="735" spans="1:6" ht="12.75">
      <c r="A735" s="268">
        <v>3606174</v>
      </c>
      <c r="B735" s="269" t="s">
        <v>619</v>
      </c>
      <c r="C735" s="269" t="s">
        <v>266</v>
      </c>
      <c r="D735" s="269">
        <v>3641</v>
      </c>
      <c r="E735" s="269" t="s">
        <v>115</v>
      </c>
      <c r="F735"/>
    </row>
    <row r="736" spans="1:6" ht="12.75">
      <c r="A736" s="268">
        <v>3606269</v>
      </c>
      <c r="B736" s="269" t="s">
        <v>988</v>
      </c>
      <c r="C736" s="269" t="s">
        <v>765</v>
      </c>
      <c r="D736" s="269">
        <v>3641</v>
      </c>
      <c r="E736" s="269" t="s">
        <v>115</v>
      </c>
      <c r="F736"/>
    </row>
    <row r="737" spans="1:6" ht="12.75">
      <c r="A737" s="268">
        <v>3606375</v>
      </c>
      <c r="B737" s="269" t="s">
        <v>994</v>
      </c>
      <c r="C737" s="269" t="s">
        <v>1059</v>
      </c>
      <c r="D737" s="269">
        <v>3641</v>
      </c>
      <c r="E737" s="269" t="s">
        <v>115</v>
      </c>
      <c r="F737"/>
    </row>
    <row r="738" spans="1:6" ht="12.75">
      <c r="A738" s="268">
        <v>3602907</v>
      </c>
      <c r="B738" s="269" t="s">
        <v>849</v>
      </c>
      <c r="C738" s="269" t="s">
        <v>850</v>
      </c>
      <c r="D738" s="269">
        <v>3641</v>
      </c>
      <c r="E738" s="269" t="s">
        <v>115</v>
      </c>
      <c r="F738"/>
    </row>
    <row r="739" spans="1:6" ht="12.75">
      <c r="A739" s="268">
        <v>3604047</v>
      </c>
      <c r="B739" s="269" t="s">
        <v>645</v>
      </c>
      <c r="C739" s="269" t="s">
        <v>119</v>
      </c>
      <c r="D739" s="269">
        <v>3641</v>
      </c>
      <c r="E739" s="269" t="s">
        <v>115</v>
      </c>
      <c r="F739"/>
    </row>
    <row r="740" spans="1:6" ht="12.75">
      <c r="A740" s="268">
        <v>3606422</v>
      </c>
      <c r="B740" s="269" t="s">
        <v>999</v>
      </c>
      <c r="C740" s="269" t="s">
        <v>149</v>
      </c>
      <c r="D740" s="269">
        <v>3641</v>
      </c>
      <c r="E740" s="269" t="s">
        <v>115</v>
      </c>
      <c r="F740"/>
    </row>
    <row r="741" spans="1:6" ht="12.75">
      <c r="A741" s="268">
        <v>3605184</v>
      </c>
      <c r="B741" s="269" t="s">
        <v>652</v>
      </c>
      <c r="C741" s="269" t="s">
        <v>143</v>
      </c>
      <c r="D741" s="269">
        <v>3641</v>
      </c>
      <c r="E741" s="269" t="s">
        <v>115</v>
      </c>
      <c r="F741"/>
    </row>
    <row r="742" spans="1:6" ht="12.75">
      <c r="A742" s="268">
        <v>3606185</v>
      </c>
      <c r="B742" s="269" t="s">
        <v>655</v>
      </c>
      <c r="C742" s="269" t="s">
        <v>195</v>
      </c>
      <c r="D742" s="269">
        <v>3641</v>
      </c>
      <c r="E742" s="269" t="s">
        <v>115</v>
      </c>
      <c r="F742"/>
    </row>
    <row r="743" spans="1:6" ht="12.75">
      <c r="A743" s="268">
        <v>9200290</v>
      </c>
      <c r="B743" s="269" t="s">
        <v>676</v>
      </c>
      <c r="C743" s="269" t="s">
        <v>133</v>
      </c>
      <c r="D743" s="269">
        <v>3641</v>
      </c>
      <c r="E743" s="269" t="s">
        <v>115</v>
      </c>
      <c r="F743"/>
    </row>
    <row r="744" spans="1:6" ht="12.75">
      <c r="A744" s="268">
        <v>3606418</v>
      </c>
      <c r="B744" s="269" t="s">
        <v>1008</v>
      </c>
      <c r="C744" s="269" t="s">
        <v>266</v>
      </c>
      <c r="D744" s="269">
        <v>3641</v>
      </c>
      <c r="E744" s="269" t="s">
        <v>115</v>
      </c>
      <c r="F744"/>
    </row>
    <row r="745" spans="1:6" ht="12.75">
      <c r="A745" s="268">
        <v>3606130</v>
      </c>
      <c r="B745" s="269" t="s">
        <v>690</v>
      </c>
      <c r="C745" s="269" t="s">
        <v>459</v>
      </c>
      <c r="D745" s="269">
        <v>3643</v>
      </c>
      <c r="E745" s="269" t="s">
        <v>117</v>
      </c>
      <c r="F745"/>
    </row>
    <row r="746" spans="1:6" ht="12.75">
      <c r="A746" s="268">
        <v>3602270</v>
      </c>
      <c r="B746" s="269" t="s">
        <v>167</v>
      </c>
      <c r="C746" s="269" t="s">
        <v>168</v>
      </c>
      <c r="D746" s="269">
        <v>3643</v>
      </c>
      <c r="E746" s="269" t="s">
        <v>115</v>
      </c>
      <c r="F746"/>
    </row>
    <row r="747" spans="1:6" ht="12.75">
      <c r="A747" s="268">
        <v>3605382</v>
      </c>
      <c r="B747" s="269" t="s">
        <v>167</v>
      </c>
      <c r="C747" s="269" t="s">
        <v>169</v>
      </c>
      <c r="D747" s="269">
        <v>3643</v>
      </c>
      <c r="E747" s="269" t="s">
        <v>115</v>
      </c>
      <c r="F747"/>
    </row>
    <row r="748" spans="1:6" ht="12.75">
      <c r="A748" s="268">
        <v>3606432</v>
      </c>
      <c r="B748" s="269" t="s">
        <v>881</v>
      </c>
      <c r="C748" s="269" t="s">
        <v>158</v>
      </c>
      <c r="D748" s="269">
        <v>3643</v>
      </c>
      <c r="E748" s="269" t="s">
        <v>115</v>
      </c>
      <c r="F748"/>
    </row>
    <row r="749" spans="1:6" ht="12.75">
      <c r="A749" s="268">
        <v>3606272</v>
      </c>
      <c r="B749" s="269" t="s">
        <v>885</v>
      </c>
      <c r="C749" s="269" t="s">
        <v>1022</v>
      </c>
      <c r="D749" s="269">
        <v>3643</v>
      </c>
      <c r="E749" s="269" t="s">
        <v>115</v>
      </c>
      <c r="F749"/>
    </row>
    <row r="750" spans="1:6" ht="12.75">
      <c r="A750" s="268">
        <v>5900940</v>
      </c>
      <c r="B750" s="269" t="s">
        <v>240</v>
      </c>
      <c r="C750" s="269" t="s">
        <v>241</v>
      </c>
      <c r="D750" s="269">
        <v>3643</v>
      </c>
      <c r="E750" s="269" t="s">
        <v>115</v>
      </c>
      <c r="F750"/>
    </row>
    <row r="751" spans="1:6" ht="12.75">
      <c r="A751" s="268">
        <v>3606383</v>
      </c>
      <c r="B751" s="269" t="s">
        <v>889</v>
      </c>
      <c r="C751" s="269" t="s">
        <v>460</v>
      </c>
      <c r="D751" s="269">
        <v>3643</v>
      </c>
      <c r="E751" s="269" t="s">
        <v>115</v>
      </c>
      <c r="F751"/>
    </row>
    <row r="752" spans="1:6" ht="12.75">
      <c r="A752" s="268">
        <v>3604593</v>
      </c>
      <c r="B752" s="269" t="s">
        <v>268</v>
      </c>
      <c r="C752" s="269" t="s">
        <v>178</v>
      </c>
      <c r="D752" s="269">
        <v>3643</v>
      </c>
      <c r="E752" s="269" t="s">
        <v>115</v>
      </c>
      <c r="F752"/>
    </row>
    <row r="753" spans="1:6" ht="12.75">
      <c r="A753" s="268">
        <v>3604225</v>
      </c>
      <c r="B753" s="269" t="s">
        <v>277</v>
      </c>
      <c r="C753" s="269" t="s">
        <v>151</v>
      </c>
      <c r="D753" s="269">
        <v>3643</v>
      </c>
      <c r="E753" s="269" t="s">
        <v>117</v>
      </c>
      <c r="F753"/>
    </row>
    <row r="754" spans="1:6" ht="12.75">
      <c r="A754" s="268">
        <v>3602496</v>
      </c>
      <c r="B754" s="269" t="s">
        <v>277</v>
      </c>
      <c r="C754" s="269" t="s">
        <v>280</v>
      </c>
      <c r="D754" s="269">
        <v>3643</v>
      </c>
      <c r="E754" s="269" t="s">
        <v>115</v>
      </c>
      <c r="F754"/>
    </row>
    <row r="755" spans="1:6" ht="12.75">
      <c r="A755" s="268">
        <v>3605496</v>
      </c>
      <c r="B755" s="269" t="s">
        <v>277</v>
      </c>
      <c r="C755" s="269" t="s">
        <v>281</v>
      </c>
      <c r="D755" s="269">
        <v>3643</v>
      </c>
      <c r="E755" s="269" t="s">
        <v>115</v>
      </c>
      <c r="F755"/>
    </row>
    <row r="756" spans="1:6" ht="12.75">
      <c r="A756" s="268">
        <v>3605371</v>
      </c>
      <c r="B756" s="269" t="s">
        <v>277</v>
      </c>
      <c r="C756" s="269" t="s">
        <v>282</v>
      </c>
      <c r="D756" s="269">
        <v>3643</v>
      </c>
      <c r="E756" s="269" t="s">
        <v>115</v>
      </c>
      <c r="F756"/>
    </row>
    <row r="757" spans="1:6" ht="12.75">
      <c r="A757" s="268">
        <v>3606273</v>
      </c>
      <c r="B757" s="269" t="s">
        <v>896</v>
      </c>
      <c r="C757" s="269" t="s">
        <v>706</v>
      </c>
      <c r="D757" s="269">
        <v>3643</v>
      </c>
      <c r="E757" s="269" t="s">
        <v>115</v>
      </c>
      <c r="F757"/>
    </row>
    <row r="758" spans="1:6" ht="12.75">
      <c r="A758" s="268">
        <v>3606258</v>
      </c>
      <c r="B758" s="269" t="s">
        <v>719</v>
      </c>
      <c r="C758" s="269" t="s">
        <v>162</v>
      </c>
      <c r="D758" s="269">
        <v>3643</v>
      </c>
      <c r="E758" s="269" t="s">
        <v>115</v>
      </c>
      <c r="F758"/>
    </row>
    <row r="759" spans="1:6" ht="12.75">
      <c r="A759" s="268">
        <v>3602379</v>
      </c>
      <c r="B759" s="269" t="s">
        <v>311</v>
      </c>
      <c r="C759" s="269" t="s">
        <v>313</v>
      </c>
      <c r="D759" s="269">
        <v>3643</v>
      </c>
      <c r="E759" s="269" t="s">
        <v>115</v>
      </c>
      <c r="F759"/>
    </row>
    <row r="760" spans="1:6" ht="12.75">
      <c r="A760" s="268">
        <v>3601807</v>
      </c>
      <c r="B760" s="269" t="s">
        <v>330</v>
      </c>
      <c r="C760" s="269" t="s">
        <v>331</v>
      </c>
      <c r="D760" s="269">
        <v>3643</v>
      </c>
      <c r="E760" s="269" t="s">
        <v>117</v>
      </c>
      <c r="F760"/>
    </row>
    <row r="761" spans="1:6" ht="12.75">
      <c r="A761" s="268">
        <v>3606388</v>
      </c>
      <c r="B761" s="269" t="s">
        <v>907</v>
      </c>
      <c r="C761" s="269" t="s">
        <v>725</v>
      </c>
      <c r="D761" s="269">
        <v>3643</v>
      </c>
      <c r="E761" s="269" t="s">
        <v>117</v>
      </c>
      <c r="F761"/>
    </row>
    <row r="762" spans="1:6" ht="12.75">
      <c r="A762" s="268">
        <v>3601127</v>
      </c>
      <c r="B762" s="269" t="s">
        <v>349</v>
      </c>
      <c r="C762" s="269" t="s">
        <v>317</v>
      </c>
      <c r="D762" s="269">
        <v>3643</v>
      </c>
      <c r="E762" s="269" t="s">
        <v>115</v>
      </c>
      <c r="F762"/>
    </row>
    <row r="763" spans="1:6" ht="12.75">
      <c r="A763" s="268">
        <v>3600898</v>
      </c>
      <c r="B763" s="269" t="s">
        <v>350</v>
      </c>
      <c r="C763" s="269" t="s">
        <v>249</v>
      </c>
      <c r="D763" s="269">
        <v>3643</v>
      </c>
      <c r="E763" s="269" t="s">
        <v>115</v>
      </c>
      <c r="F763"/>
    </row>
    <row r="764" spans="1:6" ht="12.75">
      <c r="A764" s="268">
        <v>3601935</v>
      </c>
      <c r="B764" s="269" t="s">
        <v>350</v>
      </c>
      <c r="C764" s="269" t="s">
        <v>351</v>
      </c>
      <c r="D764" s="269">
        <v>3643</v>
      </c>
      <c r="E764" s="269" t="s">
        <v>117</v>
      </c>
      <c r="F764"/>
    </row>
    <row r="765" spans="1:6" ht="12.75">
      <c r="A765" s="268">
        <v>3605656</v>
      </c>
      <c r="B765" s="269" t="s">
        <v>352</v>
      </c>
      <c r="C765" s="269" t="s">
        <v>131</v>
      </c>
      <c r="D765" s="269">
        <v>3643</v>
      </c>
      <c r="E765" s="269" t="s">
        <v>115</v>
      </c>
      <c r="F765"/>
    </row>
    <row r="766" spans="1:6" ht="12.75">
      <c r="A766" s="268">
        <v>3605160</v>
      </c>
      <c r="B766" s="269" t="s">
        <v>1124</v>
      </c>
      <c r="C766" s="269" t="s">
        <v>266</v>
      </c>
      <c r="D766" s="269">
        <v>3643</v>
      </c>
      <c r="E766" s="269" t="s">
        <v>115</v>
      </c>
      <c r="F766"/>
    </row>
    <row r="767" spans="1:6" ht="12.75">
      <c r="A767" s="268">
        <v>3601811</v>
      </c>
      <c r="B767" s="269" t="s">
        <v>393</v>
      </c>
      <c r="C767" s="269" t="s">
        <v>295</v>
      </c>
      <c r="D767" s="269">
        <v>3643</v>
      </c>
      <c r="E767" s="269" t="s">
        <v>115</v>
      </c>
      <c r="F767"/>
    </row>
    <row r="768" spans="1:6" ht="12.75">
      <c r="A768" s="268">
        <v>3606271</v>
      </c>
      <c r="B768" s="269" t="s">
        <v>926</v>
      </c>
      <c r="C768" s="269" t="s">
        <v>337</v>
      </c>
      <c r="D768" s="269">
        <v>3643</v>
      </c>
      <c r="E768" s="269" t="s">
        <v>115</v>
      </c>
      <c r="F768"/>
    </row>
    <row r="769" spans="1:6" ht="12.75">
      <c r="A769" s="268">
        <v>3600070</v>
      </c>
      <c r="B769" s="269" t="s">
        <v>406</v>
      </c>
      <c r="C769" s="269" t="s">
        <v>266</v>
      </c>
      <c r="D769" s="269">
        <v>3643</v>
      </c>
      <c r="E769" s="269" t="s">
        <v>115</v>
      </c>
      <c r="F769"/>
    </row>
    <row r="770" spans="1:6" ht="12.75">
      <c r="A770" s="268">
        <v>3600026</v>
      </c>
      <c r="B770" s="269" t="s">
        <v>933</v>
      </c>
      <c r="C770" s="269" t="s">
        <v>221</v>
      </c>
      <c r="D770" s="269">
        <v>3643</v>
      </c>
      <c r="E770" s="269" t="s">
        <v>115</v>
      </c>
      <c r="F770"/>
    </row>
    <row r="771" spans="1:6" ht="12.75">
      <c r="A771" s="268">
        <v>3605270</v>
      </c>
      <c r="B771" s="269" t="s">
        <v>432</v>
      </c>
      <c r="C771" s="269" t="s">
        <v>131</v>
      </c>
      <c r="D771" s="269">
        <v>3643</v>
      </c>
      <c r="E771" s="269" t="s">
        <v>115</v>
      </c>
      <c r="F771"/>
    </row>
    <row r="772" spans="1:6" ht="12.75">
      <c r="A772" s="268">
        <v>3605108</v>
      </c>
      <c r="B772" s="269" t="s">
        <v>454</v>
      </c>
      <c r="C772" s="269" t="s">
        <v>455</v>
      </c>
      <c r="D772" s="269">
        <v>3643</v>
      </c>
      <c r="E772" s="269" t="s">
        <v>117</v>
      </c>
      <c r="F772"/>
    </row>
    <row r="773" spans="1:6" ht="12.75">
      <c r="A773" s="268">
        <v>3600247</v>
      </c>
      <c r="B773" s="269" t="s">
        <v>463</v>
      </c>
      <c r="C773" s="269" t="s">
        <v>464</v>
      </c>
      <c r="D773" s="269">
        <v>3643</v>
      </c>
      <c r="E773" s="269" t="s">
        <v>117</v>
      </c>
      <c r="F773"/>
    </row>
    <row r="774" spans="1:6" ht="12.75">
      <c r="A774" s="268">
        <v>3602623</v>
      </c>
      <c r="B774" s="269" t="s">
        <v>1137</v>
      </c>
      <c r="C774" s="269" t="s">
        <v>1138</v>
      </c>
      <c r="D774" s="269">
        <v>3643</v>
      </c>
      <c r="E774" s="269" t="s">
        <v>117</v>
      </c>
      <c r="F774"/>
    </row>
    <row r="775" spans="1:6" ht="12.75">
      <c r="A775" s="268">
        <v>3603945</v>
      </c>
      <c r="B775" s="269" t="s">
        <v>959</v>
      </c>
      <c r="C775" s="269" t="s">
        <v>1045</v>
      </c>
      <c r="D775" s="269">
        <v>3643</v>
      </c>
      <c r="E775" s="269" t="s">
        <v>115</v>
      </c>
      <c r="F775"/>
    </row>
    <row r="776" spans="1:6" ht="12.75">
      <c r="A776" s="268">
        <v>3600018</v>
      </c>
      <c r="B776" s="269" t="s">
        <v>498</v>
      </c>
      <c r="C776" s="269" t="s">
        <v>171</v>
      </c>
      <c r="D776" s="269">
        <v>3643</v>
      </c>
      <c r="E776" s="269" t="s">
        <v>115</v>
      </c>
      <c r="F776"/>
    </row>
    <row r="777" spans="1:6" ht="12.75">
      <c r="A777" s="268">
        <v>3601863</v>
      </c>
      <c r="B777" s="269" t="s">
        <v>498</v>
      </c>
      <c r="C777" s="269" t="s">
        <v>266</v>
      </c>
      <c r="D777" s="269">
        <v>3643</v>
      </c>
      <c r="E777" s="269" t="s">
        <v>115</v>
      </c>
      <c r="F777"/>
    </row>
    <row r="778" spans="1:6" ht="12.75">
      <c r="A778" s="268">
        <v>3606173</v>
      </c>
      <c r="B778" s="269" t="s">
        <v>503</v>
      </c>
      <c r="C778" s="269" t="s">
        <v>163</v>
      </c>
      <c r="D778" s="269">
        <v>3643</v>
      </c>
      <c r="E778" s="269" t="s">
        <v>115</v>
      </c>
      <c r="F778"/>
    </row>
    <row r="779" spans="1:6" ht="12.75">
      <c r="A779" s="268">
        <v>3600063</v>
      </c>
      <c r="B779" s="269" t="s">
        <v>506</v>
      </c>
      <c r="C779" s="269" t="s">
        <v>360</v>
      </c>
      <c r="D779" s="269">
        <v>3643</v>
      </c>
      <c r="E779" s="269" t="s">
        <v>115</v>
      </c>
      <c r="F779"/>
    </row>
    <row r="780" spans="1:6" ht="12.75">
      <c r="A780" s="268">
        <v>3601783</v>
      </c>
      <c r="B780" s="269" t="s">
        <v>509</v>
      </c>
      <c r="C780" s="269" t="s">
        <v>163</v>
      </c>
      <c r="D780" s="269">
        <v>3643</v>
      </c>
      <c r="E780" s="269" t="s">
        <v>115</v>
      </c>
      <c r="F780"/>
    </row>
    <row r="781" spans="1:6" ht="12.75">
      <c r="A781" s="268">
        <v>2350598</v>
      </c>
      <c r="B781" s="269" t="s">
        <v>562</v>
      </c>
      <c r="C781" s="269" t="s">
        <v>826</v>
      </c>
      <c r="D781" s="269">
        <v>3643</v>
      </c>
      <c r="E781" s="269" t="s">
        <v>115</v>
      </c>
      <c r="F781"/>
    </row>
    <row r="782" spans="1:6" ht="12.75">
      <c r="A782" s="268">
        <v>3606248</v>
      </c>
      <c r="B782" s="269" t="s">
        <v>567</v>
      </c>
      <c r="C782" s="269" t="s">
        <v>827</v>
      </c>
      <c r="D782" s="269">
        <v>3643</v>
      </c>
      <c r="E782" s="269" t="s">
        <v>117</v>
      </c>
      <c r="F782"/>
    </row>
    <row r="783" spans="1:6" ht="12.75">
      <c r="A783" s="268">
        <v>3600051</v>
      </c>
      <c r="B783" s="269" t="s">
        <v>573</v>
      </c>
      <c r="C783" s="269" t="s">
        <v>119</v>
      </c>
      <c r="D783" s="269">
        <v>3643</v>
      </c>
      <c r="E783" s="269" t="s">
        <v>115</v>
      </c>
      <c r="F783"/>
    </row>
    <row r="784" spans="1:6" ht="12.75">
      <c r="A784" s="268">
        <v>3601903</v>
      </c>
      <c r="B784" s="269" t="s">
        <v>575</v>
      </c>
      <c r="C784" s="269" t="s">
        <v>195</v>
      </c>
      <c r="D784" s="269">
        <v>3643</v>
      </c>
      <c r="E784" s="269" t="s">
        <v>115</v>
      </c>
      <c r="F784"/>
    </row>
    <row r="785" spans="1:6" ht="12.75">
      <c r="A785" s="268">
        <v>3601793</v>
      </c>
      <c r="B785" s="269" t="s">
        <v>579</v>
      </c>
      <c r="C785" s="269" t="s">
        <v>143</v>
      </c>
      <c r="D785" s="269">
        <v>3643</v>
      </c>
      <c r="E785" s="269" t="s">
        <v>115</v>
      </c>
      <c r="F785"/>
    </row>
    <row r="786" spans="1:6" ht="12.75">
      <c r="A786" s="268">
        <v>3605167</v>
      </c>
      <c r="B786" s="269" t="s">
        <v>590</v>
      </c>
      <c r="C786" s="269" t="s">
        <v>591</v>
      </c>
      <c r="D786" s="269">
        <v>3643</v>
      </c>
      <c r="E786" s="269" t="s">
        <v>117</v>
      </c>
      <c r="F786"/>
    </row>
    <row r="787" spans="1:6" ht="12.75">
      <c r="A787" s="268">
        <v>3605166</v>
      </c>
      <c r="B787" s="269" t="s">
        <v>590</v>
      </c>
      <c r="C787" s="269" t="s">
        <v>244</v>
      </c>
      <c r="D787" s="269">
        <v>3643</v>
      </c>
      <c r="E787" s="269" t="s">
        <v>115</v>
      </c>
      <c r="F787"/>
    </row>
    <row r="788" spans="1:6" ht="12.75">
      <c r="A788" s="268">
        <v>3602495</v>
      </c>
      <c r="B788" s="269" t="s">
        <v>604</v>
      </c>
      <c r="C788" s="269" t="s">
        <v>266</v>
      </c>
      <c r="D788" s="269">
        <v>3643</v>
      </c>
      <c r="E788" s="269" t="s">
        <v>115</v>
      </c>
      <c r="F788"/>
    </row>
    <row r="789" spans="1:6" ht="12.75">
      <c r="A789" s="268">
        <v>3605278</v>
      </c>
      <c r="B789" s="269" t="s">
        <v>604</v>
      </c>
      <c r="C789" s="269" t="s">
        <v>605</v>
      </c>
      <c r="D789" s="269">
        <v>3643</v>
      </c>
      <c r="E789" s="269" t="s">
        <v>117</v>
      </c>
      <c r="F789"/>
    </row>
    <row r="790" spans="1:6" ht="12.75">
      <c r="A790" s="268">
        <v>3604553</v>
      </c>
      <c r="B790" s="269" t="s">
        <v>995</v>
      </c>
      <c r="C790" s="269" t="s">
        <v>119</v>
      </c>
      <c r="D790" s="269">
        <v>3643</v>
      </c>
      <c r="E790" s="269" t="s">
        <v>115</v>
      </c>
      <c r="F790"/>
    </row>
    <row r="791" spans="1:6" ht="12.75">
      <c r="A791" s="268">
        <v>4706070</v>
      </c>
      <c r="B791" s="269" t="s">
        <v>648</v>
      </c>
      <c r="C791" s="269" t="s">
        <v>1060</v>
      </c>
      <c r="D791" s="269">
        <v>3643</v>
      </c>
      <c r="E791" s="269" t="s">
        <v>117</v>
      </c>
      <c r="F791"/>
    </row>
    <row r="792" spans="1:6" ht="12.75">
      <c r="A792" s="268">
        <v>3600041</v>
      </c>
      <c r="B792" s="269" t="s">
        <v>648</v>
      </c>
      <c r="C792" s="269" t="s">
        <v>370</v>
      </c>
      <c r="D792" s="269">
        <v>3643</v>
      </c>
      <c r="E792" s="269" t="s">
        <v>115</v>
      </c>
      <c r="F792"/>
    </row>
    <row r="793" spans="1:6" ht="12.75">
      <c r="A793" s="268">
        <v>3600002</v>
      </c>
      <c r="B793" s="269" t="s">
        <v>650</v>
      </c>
      <c r="C793" s="269" t="s">
        <v>244</v>
      </c>
      <c r="D793" s="269">
        <v>3643</v>
      </c>
      <c r="E793" s="269" t="s">
        <v>115</v>
      </c>
      <c r="F793"/>
    </row>
    <row r="794" spans="1:6" ht="12.75">
      <c r="A794" s="268">
        <v>3605655</v>
      </c>
      <c r="B794" s="269" t="s">
        <v>658</v>
      </c>
      <c r="C794" s="269" t="s">
        <v>386</v>
      </c>
      <c r="D794" s="269">
        <v>3643</v>
      </c>
      <c r="E794" s="269" t="s">
        <v>115</v>
      </c>
      <c r="F794"/>
    </row>
    <row r="795" spans="1:6" ht="12.75">
      <c r="A795" s="268">
        <v>3601784</v>
      </c>
      <c r="B795" s="269" t="s">
        <v>663</v>
      </c>
      <c r="C795" s="269" t="s">
        <v>317</v>
      </c>
      <c r="D795" s="269">
        <v>3643</v>
      </c>
      <c r="E795" s="269" t="s">
        <v>115</v>
      </c>
      <c r="F795"/>
    </row>
    <row r="796" spans="1:6" ht="12.75">
      <c r="A796" s="268">
        <v>3600109</v>
      </c>
      <c r="B796" s="269" t="s">
        <v>663</v>
      </c>
      <c r="C796" s="269" t="s">
        <v>266</v>
      </c>
      <c r="D796" s="269">
        <v>3643</v>
      </c>
      <c r="E796" s="269" t="s">
        <v>115</v>
      </c>
      <c r="F796"/>
    </row>
    <row r="797" spans="1:6" ht="12.75">
      <c r="A797" s="268">
        <v>3605541</v>
      </c>
      <c r="B797" s="269" t="s">
        <v>664</v>
      </c>
      <c r="C797" s="269" t="s">
        <v>218</v>
      </c>
      <c r="D797" s="269">
        <v>3643</v>
      </c>
      <c r="E797" s="269" t="s">
        <v>115</v>
      </c>
      <c r="F797"/>
    </row>
    <row r="798" spans="1:6" ht="12.75">
      <c r="A798" s="268">
        <v>1702772</v>
      </c>
      <c r="B798" s="269" t="s">
        <v>670</v>
      </c>
      <c r="C798" s="269" t="s">
        <v>671</v>
      </c>
      <c r="D798" s="269">
        <v>3643</v>
      </c>
      <c r="E798" s="269" t="s">
        <v>115</v>
      </c>
      <c r="F798"/>
    </row>
    <row r="799" spans="1:6" ht="12.75">
      <c r="A799" s="268">
        <v>3606328</v>
      </c>
      <c r="B799" s="269" t="s">
        <v>1098</v>
      </c>
      <c r="C799" s="269" t="s">
        <v>1099</v>
      </c>
      <c r="D799" s="269">
        <v>3644</v>
      </c>
      <c r="E799" s="269" t="s">
        <v>117</v>
      </c>
      <c r="F799"/>
    </row>
    <row r="800" spans="1:6" ht="12.75">
      <c r="A800" s="268">
        <v>3602060</v>
      </c>
      <c r="B800" s="269" t="s">
        <v>204</v>
      </c>
      <c r="C800" s="269" t="s">
        <v>156</v>
      </c>
      <c r="D800" s="269">
        <v>3644</v>
      </c>
      <c r="E800" s="269" t="s">
        <v>115</v>
      </c>
      <c r="F800"/>
    </row>
    <row r="801" spans="1:6" ht="12.75">
      <c r="A801" s="268">
        <v>3605564</v>
      </c>
      <c r="B801" s="269" t="s">
        <v>204</v>
      </c>
      <c r="C801" s="269" t="s">
        <v>1021</v>
      </c>
      <c r="D801" s="269">
        <v>3644</v>
      </c>
      <c r="E801" s="269" t="s">
        <v>117</v>
      </c>
      <c r="F801"/>
    </row>
    <row r="802" spans="1:6" ht="12.75">
      <c r="A802" s="268">
        <v>3604202</v>
      </c>
      <c r="B802" s="269" t="s">
        <v>296</v>
      </c>
      <c r="C802" s="269" t="s">
        <v>209</v>
      </c>
      <c r="D802" s="269">
        <v>3644</v>
      </c>
      <c r="E802" s="269" t="s">
        <v>115</v>
      </c>
      <c r="F802"/>
    </row>
    <row r="803" spans="1:6" ht="12.75">
      <c r="A803" s="268">
        <v>3605910</v>
      </c>
      <c r="B803" s="269" t="s">
        <v>296</v>
      </c>
      <c r="C803" s="269" t="s">
        <v>147</v>
      </c>
      <c r="D803" s="269">
        <v>3644</v>
      </c>
      <c r="E803" s="269" t="s">
        <v>117</v>
      </c>
      <c r="F803"/>
    </row>
    <row r="804" spans="1:6" ht="12.75">
      <c r="A804" s="268">
        <v>3604942</v>
      </c>
      <c r="B804" s="269" t="s">
        <v>319</v>
      </c>
      <c r="C804" s="269" t="s">
        <v>276</v>
      </c>
      <c r="D804" s="269">
        <v>3644</v>
      </c>
      <c r="E804" s="269" t="s">
        <v>115</v>
      </c>
      <c r="F804"/>
    </row>
    <row r="805" spans="1:6" ht="12.75">
      <c r="A805" s="268">
        <v>3605210</v>
      </c>
      <c r="B805" s="269" t="s">
        <v>735</v>
      </c>
      <c r="C805" s="269" t="s">
        <v>146</v>
      </c>
      <c r="D805" s="269">
        <v>3644</v>
      </c>
      <c r="E805" s="269" t="s">
        <v>115</v>
      </c>
      <c r="F805"/>
    </row>
    <row r="806" spans="1:6" ht="12.75">
      <c r="A806" s="268">
        <v>3601197</v>
      </c>
      <c r="B806" s="269" t="s">
        <v>369</v>
      </c>
      <c r="C806" s="269" t="s">
        <v>220</v>
      </c>
      <c r="D806" s="269">
        <v>3644</v>
      </c>
      <c r="E806" s="269" t="s">
        <v>115</v>
      </c>
      <c r="F806"/>
    </row>
    <row r="807" spans="1:6" ht="12.75">
      <c r="A807" s="268">
        <v>3601205</v>
      </c>
      <c r="B807" s="269" t="s">
        <v>369</v>
      </c>
      <c r="C807" s="269" t="s">
        <v>370</v>
      </c>
      <c r="D807" s="269">
        <v>3644</v>
      </c>
      <c r="E807" s="269" t="s">
        <v>115</v>
      </c>
      <c r="F807"/>
    </row>
    <row r="808" spans="1:6" ht="12.75">
      <c r="A808" s="268">
        <v>3604703</v>
      </c>
      <c r="B808" s="269" t="s">
        <v>394</v>
      </c>
      <c r="C808" s="269" t="s">
        <v>372</v>
      </c>
      <c r="D808" s="269">
        <v>3644</v>
      </c>
      <c r="E808" s="269" t="s">
        <v>117</v>
      </c>
      <c r="F808"/>
    </row>
    <row r="809" spans="1:6" ht="12.75">
      <c r="A809" s="268">
        <v>3601199</v>
      </c>
      <c r="B809" s="269" t="s">
        <v>760</v>
      </c>
      <c r="C809" s="269" t="s">
        <v>139</v>
      </c>
      <c r="D809" s="269">
        <v>3644</v>
      </c>
      <c r="E809" s="269" t="s">
        <v>115</v>
      </c>
      <c r="F809"/>
    </row>
    <row r="810" spans="1:6" ht="12.75">
      <c r="A810" s="268">
        <v>3606305</v>
      </c>
      <c r="B810" s="269" t="s">
        <v>931</v>
      </c>
      <c r="C810" s="269" t="s">
        <v>223</v>
      </c>
      <c r="D810" s="269">
        <v>3644</v>
      </c>
      <c r="E810" s="269" t="s">
        <v>115</v>
      </c>
      <c r="F810"/>
    </row>
    <row r="811" spans="1:6" ht="12.75">
      <c r="A811" s="268">
        <v>3602138</v>
      </c>
      <c r="B811" s="269" t="s">
        <v>523</v>
      </c>
      <c r="C811" s="269" t="s">
        <v>272</v>
      </c>
      <c r="D811" s="269">
        <v>3644</v>
      </c>
      <c r="E811" s="269" t="s">
        <v>115</v>
      </c>
      <c r="F811"/>
    </row>
    <row r="812" spans="1:6" ht="12.75">
      <c r="A812" s="268">
        <v>3605536</v>
      </c>
      <c r="B812" s="269" t="s">
        <v>562</v>
      </c>
      <c r="C812" s="269" t="s">
        <v>194</v>
      </c>
      <c r="D812" s="269">
        <v>3644</v>
      </c>
      <c r="E812" s="269" t="s">
        <v>115</v>
      </c>
      <c r="F812"/>
    </row>
    <row r="813" spans="1:6" ht="12.75">
      <c r="A813" s="268">
        <v>3606249</v>
      </c>
      <c r="B813" s="269" t="s">
        <v>837</v>
      </c>
      <c r="C813" s="269" t="s">
        <v>274</v>
      </c>
      <c r="D813" s="269">
        <v>3644</v>
      </c>
      <c r="E813" s="269" t="s">
        <v>115</v>
      </c>
      <c r="F813"/>
    </row>
    <row r="814" spans="1:6" ht="12.75">
      <c r="A814" s="268">
        <v>3606299</v>
      </c>
      <c r="B814" s="269" t="s">
        <v>1150</v>
      </c>
      <c r="C814" s="269" t="s">
        <v>1151</v>
      </c>
      <c r="D814" s="269">
        <v>3644</v>
      </c>
      <c r="E814" s="269" t="s">
        <v>115</v>
      </c>
      <c r="F814"/>
    </row>
    <row r="815" spans="1:6" ht="12.75">
      <c r="A815" s="268">
        <v>3601231</v>
      </c>
      <c r="B815" s="269" t="s">
        <v>140</v>
      </c>
      <c r="C815" s="269" t="s">
        <v>141</v>
      </c>
      <c r="D815" s="269">
        <v>3646</v>
      </c>
      <c r="E815" s="269" t="s">
        <v>115</v>
      </c>
      <c r="F815"/>
    </row>
    <row r="816" spans="1:6" ht="12.75">
      <c r="A816" s="268">
        <v>3604811</v>
      </c>
      <c r="B816" s="269" t="s">
        <v>148</v>
      </c>
      <c r="C816" s="269" t="s">
        <v>149</v>
      </c>
      <c r="D816" s="269">
        <v>3646</v>
      </c>
      <c r="E816" s="269" t="s">
        <v>115</v>
      </c>
      <c r="F816"/>
    </row>
    <row r="817" spans="1:6" ht="12.75">
      <c r="A817" s="268">
        <v>3606244</v>
      </c>
      <c r="B817" s="269" t="s">
        <v>691</v>
      </c>
      <c r="C817" s="269" t="s">
        <v>448</v>
      </c>
      <c r="D817" s="269">
        <v>3646</v>
      </c>
      <c r="E817" s="269" t="s">
        <v>115</v>
      </c>
      <c r="F817"/>
    </row>
    <row r="818" spans="1:6" ht="12.75">
      <c r="A818" s="268">
        <v>3605843</v>
      </c>
      <c r="B818" s="269" t="s">
        <v>203</v>
      </c>
      <c r="C818" s="269" t="s">
        <v>700</v>
      </c>
      <c r="D818" s="269">
        <v>3646</v>
      </c>
      <c r="E818" s="269" t="s">
        <v>117</v>
      </c>
      <c r="F818"/>
    </row>
    <row r="819" spans="1:6" ht="12.75">
      <c r="A819" s="268">
        <v>8605393</v>
      </c>
      <c r="B819" s="269" t="s">
        <v>203</v>
      </c>
      <c r="C819" s="269" t="s">
        <v>195</v>
      </c>
      <c r="D819" s="269">
        <v>3646</v>
      </c>
      <c r="E819" s="269" t="s">
        <v>115</v>
      </c>
      <c r="F819"/>
    </row>
    <row r="820" spans="1:6" ht="12.75">
      <c r="A820" s="268">
        <v>8605395</v>
      </c>
      <c r="B820" s="269" t="s">
        <v>212</v>
      </c>
      <c r="C820" s="269" t="s">
        <v>266</v>
      </c>
      <c r="D820" s="269">
        <v>3646</v>
      </c>
      <c r="E820" s="269" t="s">
        <v>115</v>
      </c>
      <c r="F820"/>
    </row>
    <row r="821" spans="1:6" ht="12.75">
      <c r="A821" s="268">
        <v>3603486</v>
      </c>
      <c r="B821" s="269" t="s">
        <v>212</v>
      </c>
      <c r="C821" s="269" t="s">
        <v>213</v>
      </c>
      <c r="D821" s="269">
        <v>3646</v>
      </c>
      <c r="E821" s="269" t="s">
        <v>115</v>
      </c>
      <c r="F821"/>
    </row>
    <row r="822" spans="1:6" ht="12.75">
      <c r="A822" s="268">
        <v>3603485</v>
      </c>
      <c r="B822" s="269" t="s">
        <v>212</v>
      </c>
      <c r="C822" s="269" t="s">
        <v>214</v>
      </c>
      <c r="D822" s="269">
        <v>3646</v>
      </c>
      <c r="E822" s="269" t="s">
        <v>115</v>
      </c>
      <c r="F822"/>
    </row>
    <row r="823" spans="1:6" ht="12.75">
      <c r="A823" s="268">
        <v>3604845</v>
      </c>
      <c r="B823" s="269" t="s">
        <v>212</v>
      </c>
      <c r="C823" s="269" t="s">
        <v>215</v>
      </c>
      <c r="D823" s="269">
        <v>3646</v>
      </c>
      <c r="E823" s="269" t="s">
        <v>115</v>
      </c>
      <c r="F823"/>
    </row>
    <row r="824" spans="1:6" ht="12.75">
      <c r="A824" s="268">
        <v>3606229</v>
      </c>
      <c r="B824" s="269" t="s">
        <v>212</v>
      </c>
      <c r="C824" s="269" t="s">
        <v>221</v>
      </c>
      <c r="D824" s="269">
        <v>3646</v>
      </c>
      <c r="E824" s="269" t="s">
        <v>115</v>
      </c>
      <c r="F824"/>
    </row>
    <row r="825" spans="1:6" ht="12.75">
      <c r="A825" s="268">
        <v>3604843</v>
      </c>
      <c r="B825" s="269" t="s">
        <v>212</v>
      </c>
      <c r="C825" s="269" t="s">
        <v>216</v>
      </c>
      <c r="D825" s="269">
        <v>3646</v>
      </c>
      <c r="E825" s="269" t="s">
        <v>115</v>
      </c>
      <c r="F825"/>
    </row>
    <row r="826" spans="1:6" ht="12.75">
      <c r="A826" s="268">
        <v>8607570</v>
      </c>
      <c r="B826" s="269" t="s">
        <v>704</v>
      </c>
      <c r="C826" s="269" t="s">
        <v>152</v>
      </c>
      <c r="D826" s="269">
        <v>3646</v>
      </c>
      <c r="E826" s="269" t="s">
        <v>115</v>
      </c>
      <c r="F826"/>
    </row>
    <row r="827" spans="1:6" ht="12.75">
      <c r="A827" s="268">
        <v>8608524</v>
      </c>
      <c r="B827" s="269" t="s">
        <v>246</v>
      </c>
      <c r="C827" s="269" t="s">
        <v>247</v>
      </c>
      <c r="D827" s="269">
        <v>3646</v>
      </c>
      <c r="E827" s="269" t="s">
        <v>117</v>
      </c>
      <c r="F827"/>
    </row>
    <row r="828" spans="1:6" ht="12.75">
      <c r="A828" s="268">
        <v>3601235</v>
      </c>
      <c r="B828" s="269" t="s">
        <v>291</v>
      </c>
      <c r="C828" s="269" t="s">
        <v>178</v>
      </c>
      <c r="D828" s="269">
        <v>3646</v>
      </c>
      <c r="E828" s="269" t="s">
        <v>115</v>
      </c>
      <c r="F828"/>
    </row>
    <row r="829" spans="1:6" ht="12.75">
      <c r="A829" s="268">
        <v>3606102</v>
      </c>
      <c r="B829" s="269" t="s">
        <v>342</v>
      </c>
      <c r="C829" s="269" t="s">
        <v>343</v>
      </c>
      <c r="D829" s="269">
        <v>3646</v>
      </c>
      <c r="E829" s="269" t="s">
        <v>115</v>
      </c>
      <c r="F829"/>
    </row>
    <row r="830" spans="1:6" ht="12.75">
      <c r="A830" s="268">
        <v>3602378</v>
      </c>
      <c r="B830" s="269" t="s">
        <v>368</v>
      </c>
      <c r="C830" s="269" t="s">
        <v>323</v>
      </c>
      <c r="D830" s="269">
        <v>3646</v>
      </c>
      <c r="E830" s="269" t="s">
        <v>115</v>
      </c>
      <c r="F830"/>
    </row>
    <row r="831" spans="1:6" ht="12.75">
      <c r="A831" s="268">
        <v>3604731</v>
      </c>
      <c r="B831" s="269" t="s">
        <v>391</v>
      </c>
      <c r="C831" s="269" t="s">
        <v>365</v>
      </c>
      <c r="D831" s="269">
        <v>3646</v>
      </c>
      <c r="E831" s="269" t="s">
        <v>115</v>
      </c>
      <c r="F831"/>
    </row>
    <row r="832" spans="1:6" ht="12.75">
      <c r="A832" s="268">
        <v>3606342</v>
      </c>
      <c r="B832" s="269" t="s">
        <v>929</v>
      </c>
      <c r="C832" s="269" t="s">
        <v>736</v>
      </c>
      <c r="D832" s="269">
        <v>3646</v>
      </c>
      <c r="E832" s="269" t="s">
        <v>115</v>
      </c>
      <c r="F832"/>
    </row>
    <row r="833" spans="1:6" ht="12.75">
      <c r="A833" s="268">
        <v>3604872</v>
      </c>
      <c r="B833" s="269" t="s">
        <v>424</v>
      </c>
      <c r="C833" s="269" t="s">
        <v>425</v>
      </c>
      <c r="D833" s="269">
        <v>3646</v>
      </c>
      <c r="E833" s="269" t="s">
        <v>117</v>
      </c>
      <c r="F833"/>
    </row>
    <row r="834" spans="1:6" ht="12.75">
      <c r="A834" s="268">
        <v>3605948</v>
      </c>
      <c r="B834" s="269" t="s">
        <v>449</v>
      </c>
      <c r="C834" s="269" t="s">
        <v>266</v>
      </c>
      <c r="D834" s="269">
        <v>3646</v>
      </c>
      <c r="E834" s="269" t="s">
        <v>115</v>
      </c>
      <c r="F834"/>
    </row>
    <row r="835" spans="1:6" ht="12.75">
      <c r="A835" s="268">
        <v>3606311</v>
      </c>
      <c r="B835" s="269" t="s">
        <v>961</v>
      </c>
      <c r="C835" s="269" t="s">
        <v>293</v>
      </c>
      <c r="D835" s="269">
        <v>3646</v>
      </c>
      <c r="E835" s="269" t="s">
        <v>115</v>
      </c>
      <c r="F835"/>
    </row>
    <row r="836" spans="1:6" ht="12.75">
      <c r="A836" s="268">
        <v>6008466</v>
      </c>
      <c r="B836" s="269" t="s">
        <v>510</v>
      </c>
      <c r="C836" s="269" t="s">
        <v>214</v>
      </c>
      <c r="D836" s="269">
        <v>3646</v>
      </c>
      <c r="E836" s="269" t="s">
        <v>115</v>
      </c>
      <c r="F836"/>
    </row>
    <row r="837" spans="1:6" ht="12.75">
      <c r="A837" s="268">
        <v>3606184</v>
      </c>
      <c r="B837" s="269" t="s">
        <v>521</v>
      </c>
      <c r="C837" s="269" t="s">
        <v>522</v>
      </c>
      <c r="D837" s="269">
        <v>3646</v>
      </c>
      <c r="E837" s="269" t="s">
        <v>115</v>
      </c>
      <c r="F837"/>
    </row>
    <row r="838" spans="1:6" ht="12.75">
      <c r="A838" s="268">
        <v>3606435</v>
      </c>
      <c r="B838" s="269" t="s">
        <v>967</v>
      </c>
      <c r="C838" s="269" t="s">
        <v>469</v>
      </c>
      <c r="D838" s="269">
        <v>3646</v>
      </c>
      <c r="E838" s="269" t="s">
        <v>115</v>
      </c>
      <c r="F838"/>
    </row>
    <row r="839" spans="1:6" ht="12.75">
      <c r="A839" s="268">
        <v>3605452</v>
      </c>
      <c r="B839" s="269" t="s">
        <v>968</v>
      </c>
      <c r="C839" s="269" t="s">
        <v>373</v>
      </c>
      <c r="D839" s="269">
        <v>3646</v>
      </c>
      <c r="E839" s="269" t="s">
        <v>117</v>
      </c>
      <c r="F839"/>
    </row>
    <row r="840" spans="1:6" ht="12.75">
      <c r="A840" s="268">
        <v>3605557</v>
      </c>
      <c r="B840" s="269" t="s">
        <v>540</v>
      </c>
      <c r="C840" s="269" t="s">
        <v>149</v>
      </c>
      <c r="D840" s="269">
        <v>3646</v>
      </c>
      <c r="E840" s="269" t="s">
        <v>115</v>
      </c>
      <c r="F840"/>
    </row>
    <row r="841" spans="1:6" ht="12.75">
      <c r="A841" s="268">
        <v>3602487</v>
      </c>
      <c r="B841" s="269" t="s">
        <v>686</v>
      </c>
      <c r="C841" s="269" t="s">
        <v>171</v>
      </c>
      <c r="D841" s="269">
        <v>3646</v>
      </c>
      <c r="E841" s="269" t="s">
        <v>115</v>
      </c>
      <c r="F841"/>
    </row>
    <row r="842" spans="1:6" ht="12.75">
      <c r="A842" s="268">
        <v>3605395</v>
      </c>
      <c r="B842" s="269" t="s">
        <v>550</v>
      </c>
      <c r="C842" s="269" t="s">
        <v>551</v>
      </c>
      <c r="D842" s="269">
        <v>3646</v>
      </c>
      <c r="E842" s="269" t="s">
        <v>115</v>
      </c>
      <c r="F842"/>
    </row>
    <row r="843" spans="1:6" ht="12.75">
      <c r="A843" s="268">
        <v>3606294</v>
      </c>
      <c r="B843" s="269" t="s">
        <v>977</v>
      </c>
      <c r="C843" s="269" t="s">
        <v>119</v>
      </c>
      <c r="D843" s="269">
        <v>3646</v>
      </c>
      <c r="E843" s="269" t="s">
        <v>115</v>
      </c>
      <c r="F843"/>
    </row>
    <row r="844" spans="1:6" ht="12.75">
      <c r="A844" s="268">
        <v>3605043</v>
      </c>
      <c r="B844" s="269" t="s">
        <v>859</v>
      </c>
      <c r="C844" s="269" t="s">
        <v>162</v>
      </c>
      <c r="D844" s="269">
        <v>3646</v>
      </c>
      <c r="E844" s="269" t="s">
        <v>115</v>
      </c>
      <c r="F844"/>
    </row>
    <row r="845" spans="1:6" ht="12.75">
      <c r="A845" s="268">
        <v>3605468</v>
      </c>
      <c r="B845" s="269" t="s">
        <v>868</v>
      </c>
      <c r="C845" s="269" t="s">
        <v>1012</v>
      </c>
      <c r="D845" s="269">
        <v>3648</v>
      </c>
      <c r="E845" s="269" t="s">
        <v>117</v>
      </c>
      <c r="F845"/>
    </row>
    <row r="846" spans="1:6" ht="12.75">
      <c r="A846" s="268">
        <v>1808669</v>
      </c>
      <c r="B846" s="269" t="s">
        <v>232</v>
      </c>
      <c r="C846" s="269" t="s">
        <v>233</v>
      </c>
      <c r="D846" s="269">
        <v>3648</v>
      </c>
      <c r="E846" s="269" t="s">
        <v>115</v>
      </c>
      <c r="F846"/>
    </row>
    <row r="847" spans="1:6" ht="12.75">
      <c r="A847" s="268">
        <v>3605086</v>
      </c>
      <c r="B847" s="269" t="s">
        <v>714</v>
      </c>
      <c r="C847" s="269" t="s">
        <v>266</v>
      </c>
      <c r="D847" s="269">
        <v>3648</v>
      </c>
      <c r="E847" s="269" t="s">
        <v>115</v>
      </c>
      <c r="F847"/>
    </row>
    <row r="848" spans="1:6" ht="12.75">
      <c r="A848" s="268">
        <v>3606202</v>
      </c>
      <c r="B848" s="269" t="s">
        <v>285</v>
      </c>
      <c r="C848" s="269" t="s">
        <v>286</v>
      </c>
      <c r="D848" s="269">
        <v>3648</v>
      </c>
      <c r="E848" s="269" t="s">
        <v>117</v>
      </c>
      <c r="F848"/>
    </row>
    <row r="849" spans="1:6" ht="12.75">
      <c r="A849" s="268">
        <v>3605396</v>
      </c>
      <c r="B849" s="269" t="s">
        <v>741</v>
      </c>
      <c r="C849" s="269" t="s">
        <v>427</v>
      </c>
      <c r="D849" s="269">
        <v>3648</v>
      </c>
      <c r="E849" s="269" t="s">
        <v>115</v>
      </c>
      <c r="F849"/>
    </row>
    <row r="850" spans="1:6" ht="12.75">
      <c r="A850" s="268">
        <v>3605685</v>
      </c>
      <c r="B850" s="269" t="s">
        <v>741</v>
      </c>
      <c r="C850" s="269" t="s">
        <v>742</v>
      </c>
      <c r="D850" s="269">
        <v>3648</v>
      </c>
      <c r="E850" s="269" t="s">
        <v>117</v>
      </c>
      <c r="F850"/>
    </row>
    <row r="851" spans="1:6" ht="12.75">
      <c r="A851" s="268">
        <v>3601151</v>
      </c>
      <c r="B851" s="269" t="s">
        <v>404</v>
      </c>
      <c r="C851" s="269" t="s">
        <v>289</v>
      </c>
      <c r="D851" s="269">
        <v>3648</v>
      </c>
      <c r="E851" s="269" t="s">
        <v>115</v>
      </c>
      <c r="F851"/>
    </row>
    <row r="852" spans="1:6" ht="12.75">
      <c r="A852" s="268">
        <v>3605457</v>
      </c>
      <c r="B852" s="269" t="s">
        <v>429</v>
      </c>
      <c r="C852" s="269" t="s">
        <v>244</v>
      </c>
      <c r="D852" s="269">
        <v>3648</v>
      </c>
      <c r="E852" s="269" t="s">
        <v>115</v>
      </c>
      <c r="F852"/>
    </row>
    <row r="853" spans="1:6" ht="12.75">
      <c r="A853" s="268">
        <v>3606105</v>
      </c>
      <c r="B853" s="269" t="s">
        <v>441</v>
      </c>
      <c r="C853" s="269" t="s">
        <v>442</v>
      </c>
      <c r="D853" s="269">
        <v>3648</v>
      </c>
      <c r="E853" s="269" t="s">
        <v>115</v>
      </c>
      <c r="F853"/>
    </row>
    <row r="854" spans="1:6" ht="12.75">
      <c r="A854" s="268">
        <v>3606425</v>
      </c>
      <c r="B854" s="269" t="s">
        <v>943</v>
      </c>
      <c r="C854" s="269" t="s">
        <v>266</v>
      </c>
      <c r="D854" s="269">
        <v>3648</v>
      </c>
      <c r="E854" s="269" t="s">
        <v>115</v>
      </c>
      <c r="F854"/>
    </row>
    <row r="855" spans="1:6" ht="12.75">
      <c r="A855" s="268">
        <v>3606300</v>
      </c>
      <c r="B855" s="269" t="s">
        <v>506</v>
      </c>
      <c r="C855" s="269" t="s">
        <v>249</v>
      </c>
      <c r="D855" s="269">
        <v>3648</v>
      </c>
      <c r="E855" s="269" t="s">
        <v>115</v>
      </c>
      <c r="F855"/>
    </row>
    <row r="856" spans="1:6" ht="12.75">
      <c r="A856" s="268">
        <v>3605503</v>
      </c>
      <c r="B856" s="269" t="s">
        <v>515</v>
      </c>
      <c r="C856" s="269" t="s">
        <v>131</v>
      </c>
      <c r="D856" s="269">
        <v>3648</v>
      </c>
      <c r="E856" s="269" t="s">
        <v>115</v>
      </c>
      <c r="F856"/>
    </row>
    <row r="857" spans="1:6" ht="12.75">
      <c r="A857" s="268">
        <v>3605619</v>
      </c>
      <c r="B857" s="269" t="s">
        <v>971</v>
      </c>
      <c r="C857" s="269" t="s">
        <v>1051</v>
      </c>
      <c r="D857" s="269">
        <v>3648</v>
      </c>
      <c r="E857" s="269" t="s">
        <v>115</v>
      </c>
      <c r="F857"/>
    </row>
    <row r="858" spans="1:6" ht="12.75">
      <c r="A858" s="268">
        <v>3605808</v>
      </c>
      <c r="B858" s="269" t="s">
        <v>996</v>
      </c>
      <c r="C858" s="269" t="s">
        <v>152</v>
      </c>
      <c r="D858" s="269">
        <v>3648</v>
      </c>
      <c r="E858" s="269" t="s">
        <v>115</v>
      </c>
      <c r="F858"/>
    </row>
    <row r="859" spans="1:6" ht="12.75">
      <c r="A859" s="268">
        <v>3606424</v>
      </c>
      <c r="B859" s="269" t="s">
        <v>998</v>
      </c>
      <c r="C859" s="269" t="s">
        <v>266</v>
      </c>
      <c r="D859" s="269">
        <v>3648</v>
      </c>
      <c r="E859" s="269" t="s">
        <v>115</v>
      </c>
      <c r="F859"/>
    </row>
    <row r="860" spans="1:6" ht="12.75">
      <c r="A860" s="268">
        <v>3606407</v>
      </c>
      <c r="B860" s="269" t="s">
        <v>1001</v>
      </c>
      <c r="C860" s="269" t="s">
        <v>163</v>
      </c>
      <c r="D860" s="269">
        <v>3648</v>
      </c>
      <c r="E860" s="269" t="s">
        <v>115</v>
      </c>
      <c r="F860"/>
    </row>
    <row r="861" spans="1:6" ht="12.75">
      <c r="A861" s="268">
        <v>3606445</v>
      </c>
      <c r="B861" s="269" t="s">
        <v>872</v>
      </c>
      <c r="C861" s="269" t="s">
        <v>563</v>
      </c>
      <c r="D861" s="269">
        <v>3653</v>
      </c>
      <c r="E861" s="269" t="s">
        <v>115</v>
      </c>
      <c r="F861"/>
    </row>
    <row r="862" spans="1:6" ht="12.75">
      <c r="A862" s="268">
        <v>3606446</v>
      </c>
      <c r="B862" s="269" t="s">
        <v>873</v>
      </c>
      <c r="C862" s="269" t="s">
        <v>1017</v>
      </c>
      <c r="D862" s="269">
        <v>3653</v>
      </c>
      <c r="E862" s="269" t="s">
        <v>115</v>
      </c>
      <c r="F862"/>
    </row>
    <row r="863" spans="1:6" ht="12.75">
      <c r="A863" s="268">
        <v>3606390</v>
      </c>
      <c r="B863" s="269" t="s">
        <v>878</v>
      </c>
      <c r="C863" s="269" t="s">
        <v>125</v>
      </c>
      <c r="D863" s="269">
        <v>3653</v>
      </c>
      <c r="E863" s="269" t="s">
        <v>115</v>
      </c>
      <c r="F863"/>
    </row>
    <row r="864" spans="1:6" ht="12.75">
      <c r="A864" s="268">
        <v>3606092</v>
      </c>
      <c r="B864" s="269" t="s">
        <v>698</v>
      </c>
      <c r="C864" s="269" t="s">
        <v>163</v>
      </c>
      <c r="D864" s="269">
        <v>3653</v>
      </c>
      <c r="E864" s="269" t="s">
        <v>115</v>
      </c>
      <c r="F864"/>
    </row>
    <row r="865" spans="1:6" ht="12.75">
      <c r="A865" s="268">
        <v>3606209</v>
      </c>
      <c r="B865" s="269" t="s">
        <v>204</v>
      </c>
      <c r="C865" s="269" t="s">
        <v>359</v>
      </c>
      <c r="D865" s="269">
        <v>3653</v>
      </c>
      <c r="E865" s="269" t="s">
        <v>115</v>
      </c>
      <c r="F865"/>
    </row>
    <row r="866" spans="1:6" ht="12.75">
      <c r="A866" s="268">
        <v>3606147</v>
      </c>
      <c r="B866" s="269" t="s">
        <v>277</v>
      </c>
      <c r="C866" s="269" t="s">
        <v>715</v>
      </c>
      <c r="D866" s="269">
        <v>3653</v>
      </c>
      <c r="E866" s="269" t="s">
        <v>115</v>
      </c>
      <c r="F866"/>
    </row>
    <row r="867" spans="1:6" ht="12.75">
      <c r="A867" s="268">
        <v>3606240</v>
      </c>
      <c r="B867" s="269" t="s">
        <v>717</v>
      </c>
      <c r="C867" s="269" t="s">
        <v>440</v>
      </c>
      <c r="D867" s="269">
        <v>3653</v>
      </c>
      <c r="E867" s="269" t="s">
        <v>115</v>
      </c>
      <c r="F867"/>
    </row>
    <row r="868" spans="1:6" ht="12.75">
      <c r="A868" s="268">
        <v>3606210</v>
      </c>
      <c r="B868" s="269" t="s">
        <v>720</v>
      </c>
      <c r="C868" s="269" t="s">
        <v>721</v>
      </c>
      <c r="D868" s="269">
        <v>3653</v>
      </c>
      <c r="E868" s="269" t="s">
        <v>115</v>
      </c>
      <c r="F868"/>
    </row>
    <row r="869" spans="1:6" ht="12.75">
      <c r="A869" s="268">
        <v>3605936</v>
      </c>
      <c r="B869" s="269" t="s">
        <v>724</v>
      </c>
      <c r="C869" s="269" t="s">
        <v>183</v>
      </c>
      <c r="D869" s="269">
        <v>3653</v>
      </c>
      <c r="E869" s="269" t="s">
        <v>115</v>
      </c>
      <c r="F869"/>
    </row>
    <row r="870" spans="1:6" ht="12.75">
      <c r="A870" s="268">
        <v>3605938</v>
      </c>
      <c r="B870" s="269" t="s">
        <v>724</v>
      </c>
      <c r="C870" s="269" t="s">
        <v>266</v>
      </c>
      <c r="D870" s="269">
        <v>3653</v>
      </c>
      <c r="E870" s="269" t="s">
        <v>115</v>
      </c>
      <c r="F870"/>
    </row>
    <row r="871" spans="1:6" ht="12.75">
      <c r="A871" s="268">
        <v>3605937</v>
      </c>
      <c r="B871" s="269" t="s">
        <v>724</v>
      </c>
      <c r="C871" s="269" t="s">
        <v>725</v>
      </c>
      <c r="D871" s="269">
        <v>3653</v>
      </c>
      <c r="E871" s="269" t="s">
        <v>117</v>
      </c>
      <c r="F871"/>
    </row>
    <row r="872" spans="1:6" ht="12.75">
      <c r="A872" s="268">
        <v>3605939</v>
      </c>
      <c r="B872" s="269" t="s">
        <v>724</v>
      </c>
      <c r="C872" s="269" t="s">
        <v>621</v>
      </c>
      <c r="D872" s="269">
        <v>3653</v>
      </c>
      <c r="E872" s="269" t="s">
        <v>115</v>
      </c>
      <c r="F872"/>
    </row>
    <row r="873" spans="1:6" ht="12.75">
      <c r="A873" s="268">
        <v>3606292</v>
      </c>
      <c r="B873" s="269" t="s">
        <v>928</v>
      </c>
      <c r="C873" s="269" t="s">
        <v>765</v>
      </c>
      <c r="D873" s="269">
        <v>3653</v>
      </c>
      <c r="E873" s="269" t="s">
        <v>115</v>
      </c>
      <c r="F873"/>
    </row>
    <row r="874" spans="1:6" ht="12.75">
      <c r="A874" s="268">
        <v>3606293</v>
      </c>
      <c r="B874" s="269" t="s">
        <v>928</v>
      </c>
      <c r="C874" s="269" t="s">
        <v>146</v>
      </c>
      <c r="D874" s="269">
        <v>3653</v>
      </c>
      <c r="E874" s="269" t="s">
        <v>115</v>
      </c>
      <c r="F874"/>
    </row>
    <row r="875" spans="1:6" ht="12.75">
      <c r="A875" s="268">
        <v>3606393</v>
      </c>
      <c r="B875" s="269" t="s">
        <v>934</v>
      </c>
      <c r="C875" s="269" t="s">
        <v>209</v>
      </c>
      <c r="D875" s="269">
        <v>3653</v>
      </c>
      <c r="E875" s="269" t="s">
        <v>115</v>
      </c>
      <c r="F875"/>
    </row>
    <row r="876" spans="1:6" ht="12.75">
      <c r="A876" s="268">
        <v>2805319</v>
      </c>
      <c r="B876" s="269" t="s">
        <v>936</v>
      </c>
      <c r="C876" s="269" t="s">
        <v>1037</v>
      </c>
      <c r="D876" s="269">
        <v>3653</v>
      </c>
      <c r="E876" s="269" t="s">
        <v>117</v>
      </c>
      <c r="F876"/>
    </row>
    <row r="877" spans="1:6" ht="12.75">
      <c r="A877" s="268">
        <v>3605978</v>
      </c>
      <c r="B877" s="269" t="s">
        <v>787</v>
      </c>
      <c r="C877" s="269" t="s">
        <v>788</v>
      </c>
      <c r="D877" s="269">
        <v>3653</v>
      </c>
      <c r="E877" s="269" t="s">
        <v>117</v>
      </c>
      <c r="F877"/>
    </row>
    <row r="878" spans="1:6" ht="12.75">
      <c r="A878" s="268">
        <v>3605983</v>
      </c>
      <c r="B878" s="269" t="s">
        <v>789</v>
      </c>
      <c r="C878" s="269" t="s">
        <v>790</v>
      </c>
      <c r="D878" s="269">
        <v>3653</v>
      </c>
      <c r="E878" s="269" t="s">
        <v>115</v>
      </c>
      <c r="F878"/>
    </row>
    <row r="879" spans="1:6" ht="12.75">
      <c r="A879" s="268">
        <v>3606029</v>
      </c>
      <c r="B879" s="269" t="s">
        <v>789</v>
      </c>
      <c r="C879" s="269" t="s">
        <v>476</v>
      </c>
      <c r="D879" s="269">
        <v>3653</v>
      </c>
      <c r="E879" s="269" t="s">
        <v>117</v>
      </c>
      <c r="F879"/>
    </row>
    <row r="880" spans="1:6" ht="12.75">
      <c r="A880" s="268">
        <v>3606242</v>
      </c>
      <c r="B880" s="269" t="s">
        <v>791</v>
      </c>
      <c r="C880" s="269" t="s">
        <v>792</v>
      </c>
      <c r="D880" s="269">
        <v>3653</v>
      </c>
      <c r="E880" s="269" t="s">
        <v>115</v>
      </c>
      <c r="F880"/>
    </row>
    <row r="881" spans="1:6" ht="12.75">
      <c r="A881" s="268">
        <v>3604715</v>
      </c>
      <c r="B881" s="269" t="s">
        <v>502</v>
      </c>
      <c r="C881" s="269" t="s">
        <v>305</v>
      </c>
      <c r="D881" s="269">
        <v>3653</v>
      </c>
      <c r="E881" s="269" t="s">
        <v>115</v>
      </c>
      <c r="F881"/>
    </row>
    <row r="882" spans="1:6" ht="12.75">
      <c r="A882" s="268">
        <v>3606315</v>
      </c>
      <c r="B882" s="269" t="s">
        <v>961</v>
      </c>
      <c r="C882" s="269" t="s">
        <v>145</v>
      </c>
      <c r="D882" s="269">
        <v>3653</v>
      </c>
      <c r="E882" s="269" t="s">
        <v>115</v>
      </c>
      <c r="F882"/>
    </row>
    <row r="883" spans="1:6" ht="12.75">
      <c r="A883" s="268">
        <v>3606392</v>
      </c>
      <c r="B883" s="269" t="s">
        <v>972</v>
      </c>
      <c r="C883" s="269" t="s">
        <v>145</v>
      </c>
      <c r="D883" s="269">
        <v>3653</v>
      </c>
      <c r="E883" s="269" t="s">
        <v>115</v>
      </c>
      <c r="F883"/>
    </row>
    <row r="884" spans="1:6" ht="12.75">
      <c r="A884" s="268">
        <v>3605299</v>
      </c>
      <c r="B884" s="269" t="s">
        <v>821</v>
      </c>
      <c r="C884" s="269" t="s">
        <v>251</v>
      </c>
      <c r="D884" s="269">
        <v>3653</v>
      </c>
      <c r="E884" s="269" t="s">
        <v>115</v>
      </c>
      <c r="F884"/>
    </row>
    <row r="885" spans="1:6" ht="12.75">
      <c r="A885" s="268">
        <v>9411723</v>
      </c>
      <c r="B885" s="269" t="s">
        <v>642</v>
      </c>
      <c r="C885" s="269" t="s">
        <v>848</v>
      </c>
      <c r="D885" s="269">
        <v>3653</v>
      </c>
      <c r="E885" s="269" t="s">
        <v>117</v>
      </c>
      <c r="F885"/>
    </row>
    <row r="886" spans="1:6" ht="12.75">
      <c r="A886" s="268">
        <v>9401508</v>
      </c>
      <c r="B886" s="269" t="s">
        <v>642</v>
      </c>
      <c r="C886" s="269" t="s">
        <v>211</v>
      </c>
      <c r="D886" s="269">
        <v>3653</v>
      </c>
      <c r="E886" s="269" t="s">
        <v>115</v>
      </c>
      <c r="F886"/>
    </row>
    <row r="887" spans="1:6" ht="12.75">
      <c r="A887" s="268">
        <v>9407386</v>
      </c>
      <c r="B887" s="269" t="s">
        <v>642</v>
      </c>
      <c r="C887" s="269" t="s">
        <v>421</v>
      </c>
      <c r="D887" s="269">
        <v>3653</v>
      </c>
      <c r="E887" s="269" t="s">
        <v>117</v>
      </c>
      <c r="F887"/>
    </row>
    <row r="888" spans="1:6" ht="12.75">
      <c r="A888" s="268">
        <v>9410452</v>
      </c>
      <c r="B888" s="269" t="s">
        <v>642</v>
      </c>
      <c r="C888" s="269" t="s">
        <v>339</v>
      </c>
      <c r="D888" s="269">
        <v>3653</v>
      </c>
      <c r="E888" s="269" t="s">
        <v>115</v>
      </c>
      <c r="F888"/>
    </row>
    <row r="889" spans="1:6" ht="12.75">
      <c r="A889" s="268">
        <v>3606091</v>
      </c>
      <c r="B889" s="269" t="s">
        <v>860</v>
      </c>
      <c r="C889" s="269" t="s">
        <v>861</v>
      </c>
      <c r="D889" s="269">
        <v>3653</v>
      </c>
      <c r="E889" s="269" t="s">
        <v>115</v>
      </c>
      <c r="F889"/>
    </row>
    <row r="890" spans="1:6" ht="12.75">
      <c r="A890" s="268">
        <v>3606391</v>
      </c>
      <c r="B890" s="269" t="s">
        <v>1010</v>
      </c>
      <c r="C890" s="269" t="s">
        <v>548</v>
      </c>
      <c r="D890" s="269">
        <v>3653</v>
      </c>
      <c r="E890" s="269" t="s">
        <v>117</v>
      </c>
      <c r="F890"/>
    </row>
    <row r="891" spans="1:6" ht="12.75">
      <c r="A891" s="268">
        <v>1707459</v>
      </c>
      <c r="B891" s="269" t="s">
        <v>1108</v>
      </c>
      <c r="C891" s="269" t="s">
        <v>169</v>
      </c>
      <c r="D891" s="269">
        <v>3654</v>
      </c>
      <c r="E891" s="269" t="s">
        <v>115</v>
      </c>
      <c r="F891"/>
    </row>
    <row r="892" spans="1:6" ht="12.75">
      <c r="A892" s="268">
        <v>3606378</v>
      </c>
      <c r="B892" s="269" t="s">
        <v>882</v>
      </c>
      <c r="C892" s="269" t="s">
        <v>345</v>
      </c>
      <c r="D892" s="269">
        <v>3654</v>
      </c>
      <c r="E892" s="269" t="s">
        <v>115</v>
      </c>
      <c r="F892"/>
    </row>
    <row r="893" spans="1:6" ht="12.75">
      <c r="A893" s="268">
        <v>3606199</v>
      </c>
      <c r="B893" s="269" t="s">
        <v>307</v>
      </c>
      <c r="C893" s="269" t="s">
        <v>162</v>
      </c>
      <c r="D893" s="269">
        <v>3654</v>
      </c>
      <c r="E893" s="269" t="s">
        <v>115</v>
      </c>
      <c r="F893"/>
    </row>
    <row r="894" spans="1:6" ht="12.75">
      <c r="A894" s="268">
        <v>3603275</v>
      </c>
      <c r="B894" s="269" t="s">
        <v>371</v>
      </c>
      <c r="C894" s="269" t="s">
        <v>249</v>
      </c>
      <c r="D894" s="269">
        <v>3654</v>
      </c>
      <c r="E894" s="269" t="s">
        <v>115</v>
      </c>
      <c r="F894"/>
    </row>
    <row r="895" spans="1:6" ht="12.75">
      <c r="A895" s="268">
        <v>3603277</v>
      </c>
      <c r="B895" s="269" t="s">
        <v>371</v>
      </c>
      <c r="C895" s="269" t="s">
        <v>139</v>
      </c>
      <c r="D895" s="269">
        <v>3654</v>
      </c>
      <c r="E895" s="269" t="s">
        <v>115</v>
      </c>
      <c r="F895"/>
    </row>
    <row r="896" spans="1:6" ht="12.75">
      <c r="A896" s="268">
        <v>3606025</v>
      </c>
      <c r="B896" s="269" t="s">
        <v>371</v>
      </c>
      <c r="C896" s="269" t="s">
        <v>372</v>
      </c>
      <c r="D896" s="269">
        <v>3654</v>
      </c>
      <c r="E896" s="269" t="s">
        <v>117</v>
      </c>
      <c r="F896"/>
    </row>
    <row r="897" spans="1:6" ht="12.75">
      <c r="A897" s="268">
        <v>3606089</v>
      </c>
      <c r="B897" s="269" t="s">
        <v>371</v>
      </c>
      <c r="C897" s="269" t="s">
        <v>274</v>
      </c>
      <c r="D897" s="269">
        <v>3654</v>
      </c>
      <c r="E897" s="269" t="s">
        <v>115</v>
      </c>
      <c r="F897"/>
    </row>
    <row r="898" spans="1:6" ht="12.75">
      <c r="A898" s="268">
        <v>3606377</v>
      </c>
      <c r="B898" s="269" t="s">
        <v>371</v>
      </c>
      <c r="C898" s="269" t="s">
        <v>1032</v>
      </c>
      <c r="D898" s="269">
        <v>3654</v>
      </c>
      <c r="E898" s="269" t="s">
        <v>115</v>
      </c>
      <c r="F898"/>
    </row>
    <row r="899" spans="1:6" ht="12.75">
      <c r="A899" s="268">
        <v>3605994</v>
      </c>
      <c r="B899" s="269" t="s">
        <v>371</v>
      </c>
      <c r="C899" s="269" t="s">
        <v>272</v>
      </c>
      <c r="D899" s="269">
        <v>3654</v>
      </c>
      <c r="E899" s="269" t="s">
        <v>115</v>
      </c>
      <c r="F899"/>
    </row>
    <row r="900" spans="1:6" ht="12.75">
      <c r="A900" s="268">
        <v>3604795</v>
      </c>
      <c r="B900" s="269" t="s">
        <v>502</v>
      </c>
      <c r="C900" s="269" t="s">
        <v>209</v>
      </c>
      <c r="D900" s="269">
        <v>3654</v>
      </c>
      <c r="E900" s="269" t="s">
        <v>115</v>
      </c>
      <c r="F900"/>
    </row>
    <row r="901" spans="1:6" ht="12.75">
      <c r="A901" s="268">
        <v>3606399</v>
      </c>
      <c r="B901" s="269" t="s">
        <v>534</v>
      </c>
      <c r="C901" s="269" t="s">
        <v>563</v>
      </c>
      <c r="D901" s="269">
        <v>3654</v>
      </c>
      <c r="E901" s="269" t="s">
        <v>115</v>
      </c>
      <c r="F901"/>
    </row>
    <row r="902" spans="1:6" ht="12.75">
      <c r="A902" s="268">
        <v>3606400</v>
      </c>
      <c r="B902" s="269" t="s">
        <v>966</v>
      </c>
      <c r="C902" s="269" t="s">
        <v>1050</v>
      </c>
      <c r="D902" s="269">
        <v>3654</v>
      </c>
      <c r="E902" s="269" t="s">
        <v>115</v>
      </c>
      <c r="F902"/>
    </row>
    <row r="903" spans="1:6" ht="12.75">
      <c r="A903" s="268">
        <v>3606090</v>
      </c>
      <c r="B903" s="269" t="s">
        <v>586</v>
      </c>
      <c r="C903" s="269" t="s">
        <v>587</v>
      </c>
      <c r="D903" s="269">
        <v>3654</v>
      </c>
      <c r="E903" s="269" t="s">
        <v>117</v>
      </c>
      <c r="F903"/>
    </row>
    <row r="904" spans="1:6" ht="12.75">
      <c r="A904" s="268">
        <v>3604244</v>
      </c>
      <c r="B904" s="269" t="s">
        <v>660</v>
      </c>
      <c r="C904" s="269" t="s">
        <v>163</v>
      </c>
      <c r="D904" s="269">
        <v>3654</v>
      </c>
      <c r="E904" s="269" t="s">
        <v>115</v>
      </c>
      <c r="F904"/>
    </row>
    <row r="905" spans="1:6" ht="12.75">
      <c r="A905" s="268">
        <v>3606283</v>
      </c>
      <c r="B905" s="269" t="s">
        <v>660</v>
      </c>
      <c r="C905" s="269" t="s">
        <v>152</v>
      </c>
      <c r="D905" s="269">
        <v>3654</v>
      </c>
      <c r="E905" s="269" t="s">
        <v>115</v>
      </c>
      <c r="F905"/>
    </row>
    <row r="906" spans="1:6" ht="12.75">
      <c r="A906" s="268">
        <v>3606282</v>
      </c>
      <c r="B906" s="269" t="s">
        <v>660</v>
      </c>
      <c r="C906" s="269" t="s">
        <v>605</v>
      </c>
      <c r="D906" s="269">
        <v>3654</v>
      </c>
      <c r="E906" s="269" t="s">
        <v>117</v>
      </c>
      <c r="F906"/>
    </row>
    <row r="907" spans="1:6" ht="12.75">
      <c r="A907" s="268">
        <v>3602148</v>
      </c>
      <c r="B907" s="269" t="s">
        <v>167</v>
      </c>
      <c r="C907" s="269" t="s">
        <v>139</v>
      </c>
      <c r="D907" s="269">
        <v>3655</v>
      </c>
      <c r="E907" s="269" t="s">
        <v>115</v>
      </c>
      <c r="F907"/>
    </row>
    <row r="908" spans="1:6" ht="12.75">
      <c r="A908" s="268">
        <v>3606430</v>
      </c>
      <c r="B908" s="269" t="s">
        <v>890</v>
      </c>
      <c r="C908" s="269" t="s">
        <v>272</v>
      </c>
      <c r="D908" s="269">
        <v>3655</v>
      </c>
      <c r="E908" s="269" t="s">
        <v>115</v>
      </c>
      <c r="F908"/>
    </row>
    <row r="909" spans="1:6" ht="12.75">
      <c r="A909" s="268">
        <v>1813481</v>
      </c>
      <c r="B909" s="269" t="s">
        <v>891</v>
      </c>
      <c r="C909" s="269" t="s">
        <v>139</v>
      </c>
      <c r="D909" s="269">
        <v>3655</v>
      </c>
      <c r="E909" s="269" t="s">
        <v>117</v>
      </c>
      <c r="F909"/>
    </row>
    <row r="910" spans="1:6" ht="12.75">
      <c r="A910" s="268">
        <v>4107205</v>
      </c>
      <c r="B910" s="269" t="s">
        <v>924</v>
      </c>
      <c r="C910" s="269" t="s">
        <v>125</v>
      </c>
      <c r="D910" s="269">
        <v>3655</v>
      </c>
      <c r="E910" s="269" t="s">
        <v>115</v>
      </c>
      <c r="F910"/>
    </row>
    <row r="911" spans="1:6" ht="12.75">
      <c r="A911" s="268">
        <v>1813022</v>
      </c>
      <c r="B911" s="269" t="s">
        <v>924</v>
      </c>
      <c r="C911" s="269" t="s">
        <v>1034</v>
      </c>
      <c r="D911" s="269">
        <v>3655</v>
      </c>
      <c r="E911" s="269" t="s">
        <v>117</v>
      </c>
      <c r="F911"/>
    </row>
    <row r="912" spans="1:6" ht="12.75">
      <c r="A912" s="268">
        <v>3606412</v>
      </c>
      <c r="B912" s="269" t="s">
        <v>932</v>
      </c>
      <c r="C912" s="269" t="s">
        <v>1035</v>
      </c>
      <c r="D912" s="269">
        <v>3655</v>
      </c>
      <c r="E912" s="269" t="s">
        <v>117</v>
      </c>
      <c r="F912"/>
    </row>
    <row r="913" spans="1:6" ht="12.75">
      <c r="A913" s="268">
        <v>1813399</v>
      </c>
      <c r="B913" s="269" t="s">
        <v>932</v>
      </c>
      <c r="C913" s="269" t="s">
        <v>1036</v>
      </c>
      <c r="D913" s="269">
        <v>3655</v>
      </c>
      <c r="E913" s="269" t="s">
        <v>117</v>
      </c>
      <c r="F913"/>
    </row>
    <row r="914" spans="1:6" ht="12.75">
      <c r="A914" s="268">
        <v>3606461</v>
      </c>
      <c r="B914" s="269" t="s">
        <v>1129</v>
      </c>
      <c r="C914" s="269" t="s">
        <v>1130</v>
      </c>
      <c r="D914" s="269">
        <v>3655</v>
      </c>
      <c r="E914" s="269" t="s">
        <v>115</v>
      </c>
      <c r="F914"/>
    </row>
    <row r="915" spans="1:6" ht="12.75">
      <c r="A915" s="268">
        <v>3606462</v>
      </c>
      <c r="B915" s="269" t="s">
        <v>1129</v>
      </c>
      <c r="C915" s="269" t="s">
        <v>1131</v>
      </c>
      <c r="D915" s="269">
        <v>3655</v>
      </c>
      <c r="E915" s="269" t="s">
        <v>115</v>
      </c>
      <c r="F915"/>
    </row>
    <row r="916" spans="1:6" ht="12.75">
      <c r="A916" s="268">
        <v>1813000</v>
      </c>
      <c r="B916" s="269" t="s">
        <v>944</v>
      </c>
      <c r="C916" s="269" t="s">
        <v>1042</v>
      </c>
      <c r="D916" s="269">
        <v>3655</v>
      </c>
      <c r="E916" s="269" t="s">
        <v>115</v>
      </c>
      <c r="F916"/>
    </row>
    <row r="917" spans="1:6" ht="12.75">
      <c r="A917" s="268">
        <v>1808578</v>
      </c>
      <c r="B917" s="269" t="s">
        <v>944</v>
      </c>
      <c r="C917" s="269" t="s">
        <v>313</v>
      </c>
      <c r="D917" s="269">
        <v>3655</v>
      </c>
      <c r="E917" s="269" t="s">
        <v>115</v>
      </c>
      <c r="F917"/>
    </row>
    <row r="918" spans="1:6" ht="12.75">
      <c r="A918" s="268">
        <v>3606414</v>
      </c>
      <c r="B918" s="269" t="s">
        <v>982</v>
      </c>
      <c r="C918" s="269" t="s">
        <v>414</v>
      </c>
      <c r="D918" s="269">
        <v>3655</v>
      </c>
      <c r="E918" s="269" t="s">
        <v>117</v>
      </c>
      <c r="F918"/>
    </row>
    <row r="919" spans="1:6" ht="12.75">
      <c r="A919" s="268">
        <v>1811697</v>
      </c>
      <c r="B919" s="269" t="s">
        <v>982</v>
      </c>
      <c r="C919" s="269" t="s">
        <v>135</v>
      </c>
      <c r="D919" s="269">
        <v>3655</v>
      </c>
      <c r="E919" s="269" t="s">
        <v>115</v>
      </c>
      <c r="F919"/>
    </row>
    <row r="920" spans="1:6" ht="12.75">
      <c r="A920" s="268">
        <v>3601327</v>
      </c>
      <c r="B920" s="269" t="s">
        <v>990</v>
      </c>
      <c r="C920" s="269" t="s">
        <v>141</v>
      </c>
      <c r="D920" s="269">
        <v>3655</v>
      </c>
      <c r="E920" s="269" t="s">
        <v>115</v>
      </c>
      <c r="F920"/>
    </row>
    <row r="921" spans="1:6" ht="12.75">
      <c r="A921" s="268">
        <v>3606413</v>
      </c>
      <c r="B921" s="269" t="s">
        <v>1005</v>
      </c>
      <c r="C921" s="269" t="s">
        <v>220</v>
      </c>
      <c r="D921" s="269">
        <v>3655</v>
      </c>
      <c r="E921" s="269" t="s">
        <v>115</v>
      </c>
      <c r="F921"/>
    </row>
    <row r="922" spans="1:6" ht="12.75">
      <c r="A922" s="268">
        <v>3606439</v>
      </c>
      <c r="B922" s="269" t="s">
        <v>870</v>
      </c>
      <c r="C922" s="269" t="s">
        <v>1014</v>
      </c>
      <c r="D922" s="269">
        <v>3656</v>
      </c>
      <c r="E922" s="269" t="s">
        <v>115</v>
      </c>
      <c r="F922"/>
    </row>
    <row r="923" spans="1:6" ht="12.75">
      <c r="A923" s="268">
        <v>3606438</v>
      </c>
      <c r="B923" s="269" t="s">
        <v>870</v>
      </c>
      <c r="C923" s="269" t="s">
        <v>1015</v>
      </c>
      <c r="D923" s="269">
        <v>3656</v>
      </c>
      <c r="E923" s="269" t="s">
        <v>115</v>
      </c>
      <c r="F923"/>
    </row>
    <row r="924" spans="1:6" ht="12.75">
      <c r="A924" s="268">
        <v>3606437</v>
      </c>
      <c r="B924" s="269" t="s">
        <v>870</v>
      </c>
      <c r="C924" s="269" t="s">
        <v>1016</v>
      </c>
      <c r="D924" s="269">
        <v>3656</v>
      </c>
      <c r="E924" s="269" t="s">
        <v>115</v>
      </c>
      <c r="F924"/>
    </row>
    <row r="925" spans="1:6" ht="12.75">
      <c r="A925" s="268">
        <v>3606465</v>
      </c>
      <c r="B925" s="269" t="s">
        <v>225</v>
      </c>
      <c r="C925" s="269" t="s">
        <v>749</v>
      </c>
      <c r="D925" s="269">
        <v>3656</v>
      </c>
      <c r="E925" s="269" t="s">
        <v>115</v>
      </c>
      <c r="F925"/>
    </row>
    <row r="926" spans="1:6" ht="12.75">
      <c r="A926" s="268">
        <v>3606440</v>
      </c>
      <c r="B926" s="269" t="s">
        <v>905</v>
      </c>
      <c r="C926" s="269" t="s">
        <v>1030</v>
      </c>
      <c r="D926" s="269">
        <v>3656</v>
      </c>
      <c r="E926" s="269" t="s">
        <v>115</v>
      </c>
      <c r="F926"/>
    </row>
    <row r="927" spans="1:6" ht="12.75">
      <c r="A927" s="268">
        <v>3606451</v>
      </c>
      <c r="B927" s="269" t="s">
        <v>935</v>
      </c>
      <c r="C927" s="269" t="s">
        <v>245</v>
      </c>
      <c r="D927" s="269">
        <v>3656</v>
      </c>
      <c r="E927" s="269" t="s">
        <v>115</v>
      </c>
      <c r="F927"/>
    </row>
    <row r="928" spans="1:6" ht="12.75">
      <c r="A928" s="268">
        <v>3606452</v>
      </c>
      <c r="B928" s="269" t="s">
        <v>984</v>
      </c>
      <c r="C928" s="269" t="s">
        <v>145</v>
      </c>
      <c r="D928" s="269">
        <v>3656</v>
      </c>
      <c r="E928" s="269" t="s">
        <v>115</v>
      </c>
      <c r="F928"/>
    </row>
    <row r="929" spans="1:6" ht="12.75">
      <c r="A929" s="270"/>
      <c r="B929" s="271"/>
      <c r="C929" s="271"/>
      <c r="D929" s="271"/>
      <c r="E929" s="271"/>
      <c r="F929"/>
    </row>
    <row r="930" spans="1:6" ht="12.75">
      <c r="A930" s="270"/>
      <c r="B930" s="271"/>
      <c r="C930" s="271"/>
      <c r="D930" s="271"/>
      <c r="E930" s="271"/>
      <c r="F930"/>
    </row>
    <row r="931" spans="1:6" ht="12.75">
      <c r="A931" s="270"/>
      <c r="B931" s="271"/>
      <c r="C931" s="271"/>
      <c r="D931" s="271"/>
      <c r="E931" s="271"/>
      <c r="F931"/>
    </row>
    <row r="932" spans="1:6" ht="12.75">
      <c r="A932" s="270"/>
      <c r="B932" s="271"/>
      <c r="C932" s="271"/>
      <c r="D932" s="271"/>
      <c r="E932" s="271"/>
      <c r="F932"/>
    </row>
    <row r="933" spans="1:6" ht="12.75">
      <c r="A933" s="270"/>
      <c r="B933" s="271"/>
      <c r="C933" s="271"/>
      <c r="D933" s="271"/>
      <c r="E933" s="271"/>
      <c r="F933"/>
    </row>
    <row r="934" spans="1:6" ht="12.75">
      <c r="A934" s="270"/>
      <c r="B934" s="271"/>
      <c r="C934" s="271"/>
      <c r="D934" s="271"/>
      <c r="E934" s="271"/>
      <c r="F934"/>
    </row>
    <row r="935" spans="1:6" ht="12.75">
      <c r="A935" s="270"/>
      <c r="B935" s="271"/>
      <c r="C935" s="271"/>
      <c r="D935" s="271"/>
      <c r="E935" s="271"/>
      <c r="F935"/>
    </row>
    <row r="936" spans="1:6" ht="12.75">
      <c r="A936" s="270"/>
      <c r="B936" s="271"/>
      <c r="C936" s="271"/>
      <c r="D936" s="271"/>
      <c r="E936" s="271"/>
      <c r="F936"/>
    </row>
    <row r="937" spans="1:6" ht="12.75">
      <c r="A937" s="270"/>
      <c r="B937" s="271"/>
      <c r="C937" s="271"/>
      <c r="D937" s="271"/>
      <c r="E937" s="271"/>
      <c r="F937"/>
    </row>
    <row r="938" spans="1:6" ht="12.75">
      <c r="A938" s="270"/>
      <c r="B938" s="271"/>
      <c r="C938" s="271"/>
      <c r="D938" s="271"/>
      <c r="E938" s="271"/>
      <c r="F938"/>
    </row>
    <row r="939" ht="12.75">
      <c r="F939"/>
    </row>
    <row r="940" ht="12.75">
      <c r="F940"/>
    </row>
    <row r="941" ht="12.75">
      <c r="F941"/>
    </row>
    <row r="942" ht="12.75">
      <c r="F942"/>
    </row>
    <row r="943" ht="12.75">
      <c r="F943"/>
    </row>
    <row r="944" ht="12.75">
      <c r="F944"/>
    </row>
    <row r="945" ht="12.75">
      <c r="F945"/>
    </row>
    <row r="946" ht="12.75">
      <c r="F946"/>
    </row>
    <row r="947" ht="12.75">
      <c r="F947"/>
    </row>
    <row r="948" ht="12.75">
      <c r="F948"/>
    </row>
    <row r="949" ht="12.75">
      <c r="F949"/>
    </row>
    <row r="950" ht="12.75">
      <c r="F950"/>
    </row>
    <row r="951" ht="12.75">
      <c r="F951"/>
    </row>
    <row r="952" ht="12.75">
      <c r="F952"/>
    </row>
    <row r="953" ht="12.75">
      <c r="F953"/>
    </row>
    <row r="954" ht="12.75">
      <c r="F954"/>
    </row>
    <row r="955" ht="12.75">
      <c r="F955"/>
    </row>
    <row r="956" ht="12.75">
      <c r="F956"/>
    </row>
    <row r="957" ht="12.75">
      <c r="F957"/>
    </row>
    <row r="958" ht="12.75">
      <c r="F958"/>
    </row>
    <row r="959" ht="12.75">
      <c r="F959"/>
    </row>
    <row r="960" ht="12.75">
      <c r="F960"/>
    </row>
    <row r="961" ht="12.75">
      <c r="F961"/>
    </row>
    <row r="962" ht="12.75">
      <c r="F962"/>
    </row>
    <row r="963" ht="12.75">
      <c r="F963"/>
    </row>
    <row r="964" ht="12.75">
      <c r="F964"/>
    </row>
    <row r="965" ht="12.75">
      <c r="F965"/>
    </row>
    <row r="966" ht="12.75">
      <c r="F966"/>
    </row>
    <row r="967" ht="12.75">
      <c r="F967"/>
    </row>
    <row r="968" ht="12.75">
      <c r="F968"/>
    </row>
    <row r="969" ht="12.75">
      <c r="F969"/>
    </row>
    <row r="970" ht="12.75">
      <c r="F970"/>
    </row>
    <row r="971" ht="12.75">
      <c r="F971"/>
    </row>
    <row r="972" ht="12.75">
      <c r="F972"/>
    </row>
    <row r="973" ht="12.75">
      <c r="F973"/>
    </row>
    <row r="974" ht="12.75">
      <c r="F974"/>
    </row>
    <row r="975" ht="12.75">
      <c r="F975"/>
    </row>
    <row r="976" ht="12.75">
      <c r="F976"/>
    </row>
    <row r="977" ht="12.75">
      <c r="F977"/>
    </row>
    <row r="978" ht="12.75">
      <c r="F978"/>
    </row>
    <row r="979" ht="12.75">
      <c r="F979"/>
    </row>
    <row r="980" ht="12.75">
      <c r="F980"/>
    </row>
    <row r="981" ht="12.75">
      <c r="F981"/>
    </row>
    <row r="982" ht="12.75">
      <c r="F982"/>
    </row>
    <row r="983" ht="12.75">
      <c r="F983"/>
    </row>
    <row r="984" ht="12.75">
      <c r="F984"/>
    </row>
    <row r="985" ht="12.75">
      <c r="F985"/>
    </row>
    <row r="986" ht="12.75">
      <c r="F986"/>
    </row>
    <row r="987" ht="12.75">
      <c r="F987"/>
    </row>
    <row r="988" ht="12.75">
      <c r="F988"/>
    </row>
    <row r="989" ht="12.75">
      <c r="F989"/>
    </row>
    <row r="990" ht="12.75">
      <c r="F990"/>
    </row>
    <row r="991" ht="12.75">
      <c r="F991"/>
    </row>
    <row r="992" ht="12.75">
      <c r="F992"/>
    </row>
    <row r="993" ht="12.75">
      <c r="F993"/>
    </row>
    <row r="994" ht="12.75">
      <c r="F994"/>
    </row>
    <row r="995" ht="12.75">
      <c r="F995"/>
    </row>
    <row r="996" ht="12.75">
      <c r="F996"/>
    </row>
    <row r="997" ht="12.75">
      <c r="F997"/>
    </row>
    <row r="998" ht="12.75">
      <c r="F998"/>
    </row>
    <row r="999" ht="12.75">
      <c r="F999"/>
    </row>
    <row r="1000" ht="12.75">
      <c r="F1000"/>
    </row>
    <row r="1001" ht="12.75">
      <c r="F1001"/>
    </row>
    <row r="1002" ht="12.75">
      <c r="F1002"/>
    </row>
    <row r="1003" ht="12.75">
      <c r="F1003"/>
    </row>
    <row r="1004" ht="12.75">
      <c r="F1004"/>
    </row>
    <row r="1005" ht="12.75">
      <c r="F1005"/>
    </row>
    <row r="1006" ht="12.75">
      <c r="F1006"/>
    </row>
    <row r="1007" ht="12.75">
      <c r="F1007"/>
    </row>
    <row r="1008" ht="12.75">
      <c r="F1008"/>
    </row>
    <row r="1009" ht="12.75">
      <c r="F1009"/>
    </row>
    <row r="1010" ht="12.75">
      <c r="F1010"/>
    </row>
  </sheetData>
  <sheetProtection password="833E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G408"/>
  <sheetViews>
    <sheetView showGridLine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568" sqref="E568"/>
    </sheetView>
  </sheetViews>
  <sheetFormatPr defaultColWidth="11.421875" defaultRowHeight="12.75"/>
  <cols>
    <col min="1" max="1" width="10.7109375" style="152" customWidth="1"/>
    <col min="2" max="2" width="29.28125" style="153" customWidth="1"/>
    <col min="3" max="3" width="21.00390625" style="153" customWidth="1"/>
    <col min="4" max="4" width="11.57421875" style="176" customWidth="1"/>
    <col min="5" max="5" width="30.421875" style="177" customWidth="1"/>
    <col min="6" max="6" width="27.421875" style="178" customWidth="1"/>
    <col min="7" max="16384" width="24.421875" style="48" customWidth="1"/>
  </cols>
  <sheetData>
    <row r="1" spans="1:6" ht="60" customHeight="1">
      <c r="A1" s="169"/>
      <c r="B1" s="146"/>
      <c r="C1" s="146"/>
      <c r="D1" s="170"/>
      <c r="E1" s="171"/>
      <c r="F1" s="172"/>
    </row>
    <row r="2" spans="1:6" ht="15.75" customHeight="1">
      <c r="A2" s="173" t="s">
        <v>863</v>
      </c>
      <c r="B2" s="174" t="s">
        <v>104</v>
      </c>
      <c r="C2" s="174" t="s">
        <v>105</v>
      </c>
      <c r="D2" s="174" t="s">
        <v>106</v>
      </c>
      <c r="E2" s="175"/>
      <c r="F2" s="172"/>
    </row>
    <row r="408" ht="12.75">
      <c r="G408" s="48">
        <v>4.2</v>
      </c>
    </row>
  </sheetData>
  <sheetProtection password="833E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X133"/>
  <sheetViews>
    <sheetView showGridLines="0" workbookViewId="0" topLeftCell="A1">
      <pane ySplit="4" topLeftCell="BM5" activePane="bottomLeft" state="frozen"/>
      <selection pane="topLeft" activeCell="A1" sqref="A1"/>
      <selection pane="bottomLeft" activeCell="I11" sqref="I11"/>
    </sheetView>
  </sheetViews>
  <sheetFormatPr defaultColWidth="11.421875" defaultRowHeight="12.75"/>
  <cols>
    <col min="1" max="1" width="1.57421875" style="0" customWidth="1"/>
    <col min="2" max="2" width="5.57421875" style="218" customWidth="1"/>
    <col min="3" max="3" width="5.140625" style="226" customWidth="1"/>
    <col min="4" max="4" width="5.00390625" style="0" customWidth="1"/>
    <col min="5" max="5" width="4.7109375" style="219" customWidth="1"/>
    <col min="6" max="6" width="1.421875" style="0" customWidth="1"/>
    <col min="7" max="7" width="5.57421875" style="218" customWidth="1"/>
    <col min="8" max="8" width="5.140625" style="226" customWidth="1"/>
    <col min="9" max="9" width="5.00390625" style="0" customWidth="1"/>
    <col min="10" max="10" width="4.7109375" style="219" customWidth="1"/>
    <col min="11" max="11" width="1.421875" style="0" customWidth="1"/>
    <col min="12" max="12" width="5.57421875" style="218" customWidth="1"/>
    <col min="13" max="13" width="5.140625" style="226" customWidth="1"/>
    <col min="14" max="14" width="5.00390625" style="220" customWidth="1"/>
    <col min="15" max="15" width="4.7109375" style="219" customWidth="1"/>
    <col min="16" max="16" width="1.421875" style="0" customWidth="1"/>
    <col min="17" max="17" width="5.57421875" style="218" customWidth="1"/>
    <col min="18" max="18" width="5.140625" style="226" customWidth="1"/>
    <col min="19" max="19" width="5.00390625" style="0" customWidth="1"/>
    <col min="20" max="20" width="4.7109375" style="219" customWidth="1"/>
    <col min="21" max="21" width="2.28125" style="0" customWidth="1"/>
    <col min="22" max="22" width="12.7109375" style="0" customWidth="1"/>
  </cols>
  <sheetData>
    <row r="1" spans="2:22" ht="25.5" customHeight="1" thickBot="1">
      <c r="B1" s="556" t="s">
        <v>1079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V1" s="263" t="s">
        <v>1096</v>
      </c>
    </row>
    <row r="2" spans="2:22" ht="16.5" thickBot="1">
      <c r="B2" s="475" t="s">
        <v>1072</v>
      </c>
      <c r="C2" s="517"/>
      <c r="D2" s="517"/>
      <c r="E2" s="518"/>
      <c r="F2" s="263"/>
      <c r="G2" s="557" t="s">
        <v>1076</v>
      </c>
      <c r="H2" s="558"/>
      <c r="I2" s="558"/>
      <c r="J2" s="559"/>
      <c r="K2" s="263"/>
      <c r="L2" s="475" t="s">
        <v>1077</v>
      </c>
      <c r="M2" s="517"/>
      <c r="N2" s="517"/>
      <c r="O2" s="518"/>
      <c r="P2" s="263"/>
      <c r="Q2" s="557" t="s">
        <v>1078</v>
      </c>
      <c r="R2" s="558"/>
      <c r="S2" s="558"/>
      <c r="T2" s="559"/>
      <c r="V2" s="554"/>
    </row>
    <row r="3" spans="2:22" ht="13.5" thickBot="1">
      <c r="B3" s="552" t="s">
        <v>1097</v>
      </c>
      <c r="C3" s="553"/>
      <c r="D3" s="552" t="s">
        <v>1075</v>
      </c>
      <c r="E3" s="553"/>
      <c r="F3" s="263"/>
      <c r="G3" s="552" t="s">
        <v>1097</v>
      </c>
      <c r="H3" s="553"/>
      <c r="I3" s="552" t="s">
        <v>1075</v>
      </c>
      <c r="J3" s="553"/>
      <c r="K3" s="263"/>
      <c r="L3" s="552" t="s">
        <v>1097</v>
      </c>
      <c r="M3" s="553"/>
      <c r="N3" s="552" t="s">
        <v>1075</v>
      </c>
      <c r="O3" s="553"/>
      <c r="P3" s="263"/>
      <c r="Q3" s="552" t="s">
        <v>1097</v>
      </c>
      <c r="R3" s="553"/>
      <c r="S3" s="552" t="s">
        <v>1075</v>
      </c>
      <c r="T3" s="553"/>
      <c r="V3" s="555"/>
    </row>
    <row r="4" spans="2:20" ht="13.5" thickBot="1">
      <c r="B4" s="264" t="s">
        <v>1073</v>
      </c>
      <c r="C4" s="265" t="s">
        <v>1074</v>
      </c>
      <c r="D4" s="266" t="s">
        <v>1073</v>
      </c>
      <c r="E4" s="267" t="s">
        <v>1074</v>
      </c>
      <c r="F4" s="120"/>
      <c r="G4" s="264" t="s">
        <v>1073</v>
      </c>
      <c r="H4" s="265" t="s">
        <v>1074</v>
      </c>
      <c r="I4" s="266" t="s">
        <v>1073</v>
      </c>
      <c r="J4" s="267" t="s">
        <v>1074</v>
      </c>
      <c r="K4" s="120"/>
      <c r="L4" s="264" t="s">
        <v>1073</v>
      </c>
      <c r="M4" s="265" t="s">
        <v>1074</v>
      </c>
      <c r="N4" s="266" t="s">
        <v>1073</v>
      </c>
      <c r="O4" s="267" t="s">
        <v>1074</v>
      </c>
      <c r="P4" s="120"/>
      <c r="Q4" s="264" t="s">
        <v>1073</v>
      </c>
      <c r="R4" s="265" t="s">
        <v>1074</v>
      </c>
      <c r="S4" s="266" t="s">
        <v>1073</v>
      </c>
      <c r="T4" s="267" t="s">
        <v>1074</v>
      </c>
    </row>
    <row r="5" spans="2:20" ht="18">
      <c r="B5" s="246"/>
      <c r="C5" s="247"/>
      <c r="D5" s="248"/>
      <c r="E5" s="249"/>
      <c r="F5" s="250"/>
      <c r="G5" s="246"/>
      <c r="H5" s="247"/>
      <c r="I5" s="248"/>
      <c r="J5" s="249"/>
      <c r="K5" s="250"/>
      <c r="L5" s="246"/>
      <c r="M5" s="247"/>
      <c r="N5" s="251"/>
      <c r="O5" s="249"/>
      <c r="P5" s="250"/>
      <c r="Q5" s="246"/>
      <c r="R5" s="247"/>
      <c r="S5" s="248"/>
      <c r="T5" s="249"/>
    </row>
    <row r="6" spans="2:22" ht="18">
      <c r="B6" s="252"/>
      <c r="C6" s="253"/>
      <c r="D6" s="254"/>
      <c r="E6" s="255"/>
      <c r="F6" s="250"/>
      <c r="G6" s="252"/>
      <c r="H6" s="253"/>
      <c r="I6" s="254"/>
      <c r="J6" s="255"/>
      <c r="K6" s="250"/>
      <c r="L6" s="252"/>
      <c r="M6" s="253"/>
      <c r="N6" s="256"/>
      <c r="O6" s="255"/>
      <c r="P6" s="250"/>
      <c r="Q6" s="252"/>
      <c r="R6" s="253"/>
      <c r="S6" s="254"/>
      <c r="T6" s="255"/>
      <c r="V6" s="123"/>
    </row>
    <row r="7" spans="2:20" ht="18">
      <c r="B7" s="252"/>
      <c r="C7" s="253"/>
      <c r="D7" s="254"/>
      <c r="E7" s="255"/>
      <c r="F7" s="250"/>
      <c r="G7" s="252"/>
      <c r="H7" s="253"/>
      <c r="I7" s="254"/>
      <c r="J7" s="255"/>
      <c r="K7" s="250"/>
      <c r="L7" s="252"/>
      <c r="M7" s="253"/>
      <c r="N7" s="256"/>
      <c r="O7" s="255"/>
      <c r="P7" s="250"/>
      <c r="Q7" s="252"/>
      <c r="R7" s="253"/>
      <c r="S7" s="254"/>
      <c r="T7" s="255"/>
    </row>
    <row r="8" spans="2:24" ht="18">
      <c r="B8" s="252"/>
      <c r="C8" s="253"/>
      <c r="D8" s="254"/>
      <c r="E8" s="255"/>
      <c r="F8" s="250"/>
      <c r="G8" s="252"/>
      <c r="H8" s="253"/>
      <c r="I8" s="254"/>
      <c r="J8" s="255"/>
      <c r="K8" s="250"/>
      <c r="L8" s="252"/>
      <c r="M8" s="253"/>
      <c r="N8" s="256"/>
      <c r="O8" s="255"/>
      <c r="P8" s="250"/>
      <c r="Q8" s="252"/>
      <c r="R8" s="253"/>
      <c r="S8" s="254"/>
      <c r="T8" s="255"/>
      <c r="W8" s="123"/>
      <c r="X8" s="123"/>
    </row>
    <row r="9" spans="2:23" ht="18">
      <c r="B9" s="252"/>
      <c r="C9" s="253"/>
      <c r="D9" s="254"/>
      <c r="E9" s="255"/>
      <c r="F9" s="250"/>
      <c r="G9" s="252"/>
      <c r="H9" s="253"/>
      <c r="I9" s="254"/>
      <c r="J9" s="255"/>
      <c r="K9" s="250"/>
      <c r="L9" s="252"/>
      <c r="M9" s="253"/>
      <c r="N9" s="256"/>
      <c r="O9" s="255"/>
      <c r="P9" s="250"/>
      <c r="Q9" s="252"/>
      <c r="R9" s="253"/>
      <c r="S9" s="254"/>
      <c r="T9" s="255"/>
      <c r="V9" s="123"/>
      <c r="W9" s="123"/>
    </row>
    <row r="10" spans="2:23" ht="18">
      <c r="B10" s="252"/>
      <c r="C10" s="253"/>
      <c r="D10" s="254"/>
      <c r="E10" s="255"/>
      <c r="F10" s="250"/>
      <c r="G10" s="252"/>
      <c r="H10" s="253"/>
      <c r="I10" s="254"/>
      <c r="J10" s="255"/>
      <c r="K10" s="250"/>
      <c r="L10" s="252"/>
      <c r="M10" s="253"/>
      <c r="N10" s="256"/>
      <c r="O10" s="255"/>
      <c r="P10" s="250"/>
      <c r="Q10" s="252"/>
      <c r="R10" s="253"/>
      <c r="S10" s="254"/>
      <c r="T10" s="255"/>
      <c r="V10" s="123"/>
      <c r="W10" s="123"/>
    </row>
    <row r="11" spans="2:23" ht="18">
      <c r="B11" s="252"/>
      <c r="C11" s="253"/>
      <c r="D11" s="254"/>
      <c r="E11" s="255"/>
      <c r="F11" s="250"/>
      <c r="G11" s="252"/>
      <c r="H11" s="253"/>
      <c r="I11" s="254"/>
      <c r="J11" s="255"/>
      <c r="K11" s="250"/>
      <c r="L11" s="252"/>
      <c r="M11" s="253"/>
      <c r="N11" s="256"/>
      <c r="O11" s="255"/>
      <c r="P11" s="250"/>
      <c r="Q11" s="252"/>
      <c r="R11" s="253"/>
      <c r="S11" s="254"/>
      <c r="T11" s="255"/>
      <c r="V11" s="123"/>
      <c r="W11" s="123"/>
    </row>
    <row r="12" spans="2:23" ht="18">
      <c r="B12" s="252"/>
      <c r="C12" s="253"/>
      <c r="D12" s="254"/>
      <c r="E12" s="255"/>
      <c r="F12" s="250"/>
      <c r="G12" s="252"/>
      <c r="H12" s="253"/>
      <c r="I12" s="254"/>
      <c r="J12" s="255"/>
      <c r="K12" s="250"/>
      <c r="L12" s="252"/>
      <c r="M12" s="253"/>
      <c r="N12" s="256"/>
      <c r="O12" s="255"/>
      <c r="P12" s="250"/>
      <c r="Q12" s="252"/>
      <c r="R12" s="253"/>
      <c r="S12" s="254"/>
      <c r="T12" s="255"/>
      <c r="V12" s="123"/>
      <c r="W12" s="123"/>
    </row>
    <row r="13" spans="2:22" ht="18">
      <c r="B13" s="252"/>
      <c r="C13" s="253"/>
      <c r="D13" s="254"/>
      <c r="E13" s="255"/>
      <c r="F13" s="250"/>
      <c r="G13" s="252"/>
      <c r="H13" s="253"/>
      <c r="I13" s="254"/>
      <c r="J13" s="255"/>
      <c r="K13" s="250"/>
      <c r="L13" s="252"/>
      <c r="M13" s="253"/>
      <c r="N13" s="256"/>
      <c r="O13" s="255"/>
      <c r="P13" s="250"/>
      <c r="Q13" s="252"/>
      <c r="R13" s="253"/>
      <c r="S13" s="254"/>
      <c r="T13" s="255"/>
      <c r="V13" s="123"/>
    </row>
    <row r="14" spans="2:22" ht="18">
      <c r="B14" s="252"/>
      <c r="C14" s="253"/>
      <c r="D14" s="254"/>
      <c r="E14" s="255"/>
      <c r="F14" s="250"/>
      <c r="G14" s="252"/>
      <c r="H14" s="253"/>
      <c r="I14" s="254"/>
      <c r="J14" s="255"/>
      <c r="K14" s="250"/>
      <c r="L14" s="252"/>
      <c r="M14" s="253"/>
      <c r="N14" s="256"/>
      <c r="O14" s="255"/>
      <c r="P14" s="250"/>
      <c r="Q14" s="252"/>
      <c r="R14" s="253"/>
      <c r="S14" s="254"/>
      <c r="T14" s="255"/>
      <c r="V14" s="123"/>
    </row>
    <row r="15" spans="2:22" ht="18">
      <c r="B15" s="252"/>
      <c r="C15" s="253"/>
      <c r="D15" s="254"/>
      <c r="E15" s="255"/>
      <c r="F15" s="250"/>
      <c r="G15" s="252"/>
      <c r="H15" s="253"/>
      <c r="I15" s="254"/>
      <c r="J15" s="255"/>
      <c r="K15" s="250"/>
      <c r="L15" s="252"/>
      <c r="M15" s="253"/>
      <c r="N15" s="256"/>
      <c r="O15" s="255"/>
      <c r="P15" s="250"/>
      <c r="Q15" s="252"/>
      <c r="R15" s="253"/>
      <c r="S15" s="254"/>
      <c r="T15" s="255"/>
      <c r="V15" s="123"/>
    </row>
    <row r="16" spans="2:22" ht="18">
      <c r="B16" s="252"/>
      <c r="C16" s="253"/>
      <c r="D16" s="254"/>
      <c r="E16" s="255"/>
      <c r="F16" s="250"/>
      <c r="G16" s="252"/>
      <c r="H16" s="253"/>
      <c r="I16" s="254"/>
      <c r="J16" s="255"/>
      <c r="K16" s="250"/>
      <c r="L16" s="252"/>
      <c r="M16" s="253"/>
      <c r="N16" s="256"/>
      <c r="O16" s="255"/>
      <c r="P16" s="250"/>
      <c r="Q16" s="252"/>
      <c r="R16" s="253"/>
      <c r="S16" s="254"/>
      <c r="T16" s="255"/>
      <c r="V16" s="123"/>
    </row>
    <row r="17" spans="2:22" ht="18">
      <c r="B17" s="252"/>
      <c r="C17" s="253"/>
      <c r="D17" s="254"/>
      <c r="E17" s="255"/>
      <c r="F17" s="250"/>
      <c r="G17" s="252"/>
      <c r="H17" s="253"/>
      <c r="I17" s="254"/>
      <c r="J17" s="255"/>
      <c r="K17" s="250"/>
      <c r="L17" s="252"/>
      <c r="M17" s="253"/>
      <c r="N17" s="256"/>
      <c r="O17" s="255"/>
      <c r="P17" s="250"/>
      <c r="Q17" s="252"/>
      <c r="R17" s="253"/>
      <c r="S17" s="254"/>
      <c r="T17" s="255"/>
      <c r="V17" s="123"/>
    </row>
    <row r="18" spans="2:22" ht="18">
      <c r="B18" s="252"/>
      <c r="C18" s="253"/>
      <c r="D18" s="254"/>
      <c r="E18" s="255"/>
      <c r="F18" s="250"/>
      <c r="G18" s="252"/>
      <c r="H18" s="253"/>
      <c r="I18" s="254"/>
      <c r="J18" s="255"/>
      <c r="K18" s="250"/>
      <c r="L18" s="252"/>
      <c r="M18" s="253"/>
      <c r="N18" s="256"/>
      <c r="O18" s="255"/>
      <c r="P18" s="250"/>
      <c r="Q18" s="252"/>
      <c r="R18" s="253"/>
      <c r="S18" s="254"/>
      <c r="T18" s="255"/>
      <c r="V18" s="123"/>
    </row>
    <row r="19" spans="2:22" ht="18">
      <c r="B19" s="252"/>
      <c r="C19" s="253"/>
      <c r="D19" s="254"/>
      <c r="E19" s="255"/>
      <c r="F19" s="250"/>
      <c r="G19" s="252"/>
      <c r="H19" s="253"/>
      <c r="I19" s="254"/>
      <c r="J19" s="255"/>
      <c r="K19" s="250"/>
      <c r="L19" s="252"/>
      <c r="M19" s="253"/>
      <c r="N19" s="256"/>
      <c r="O19" s="255"/>
      <c r="P19" s="250"/>
      <c r="Q19" s="252"/>
      <c r="R19" s="253"/>
      <c r="S19" s="254"/>
      <c r="T19" s="255"/>
      <c r="V19" s="123"/>
    </row>
    <row r="20" spans="2:20" ht="18">
      <c r="B20" s="252"/>
      <c r="C20" s="253"/>
      <c r="D20" s="254"/>
      <c r="E20" s="255"/>
      <c r="F20" s="250"/>
      <c r="G20" s="252"/>
      <c r="H20" s="253"/>
      <c r="I20" s="254"/>
      <c r="J20" s="255"/>
      <c r="K20" s="250"/>
      <c r="L20" s="252"/>
      <c r="M20" s="253"/>
      <c r="N20" s="256"/>
      <c r="O20" s="255"/>
      <c r="P20" s="250"/>
      <c r="Q20" s="252"/>
      <c r="R20" s="253"/>
      <c r="S20" s="254"/>
      <c r="T20" s="255"/>
    </row>
    <row r="21" spans="2:20" ht="18">
      <c r="B21" s="252"/>
      <c r="C21" s="253"/>
      <c r="D21" s="254"/>
      <c r="E21" s="255"/>
      <c r="F21" s="250"/>
      <c r="G21" s="252"/>
      <c r="H21" s="253"/>
      <c r="I21" s="254"/>
      <c r="J21" s="255"/>
      <c r="K21" s="250"/>
      <c r="L21" s="252"/>
      <c r="M21" s="253"/>
      <c r="N21" s="256"/>
      <c r="O21" s="255"/>
      <c r="P21" s="250"/>
      <c r="Q21" s="252"/>
      <c r="R21" s="253"/>
      <c r="S21" s="254"/>
      <c r="T21" s="255"/>
    </row>
    <row r="22" spans="2:20" ht="18">
      <c r="B22" s="252"/>
      <c r="C22" s="253"/>
      <c r="D22" s="254"/>
      <c r="E22" s="255"/>
      <c r="F22" s="250"/>
      <c r="G22" s="252"/>
      <c r="H22" s="253"/>
      <c r="I22" s="254"/>
      <c r="J22" s="255"/>
      <c r="K22" s="250"/>
      <c r="L22" s="252"/>
      <c r="M22" s="253"/>
      <c r="N22" s="256"/>
      <c r="O22" s="255"/>
      <c r="P22" s="250"/>
      <c r="Q22" s="252"/>
      <c r="R22" s="253"/>
      <c r="S22" s="254"/>
      <c r="T22" s="255"/>
    </row>
    <row r="23" spans="2:20" ht="18">
      <c r="B23" s="252"/>
      <c r="C23" s="253"/>
      <c r="D23" s="254"/>
      <c r="E23" s="255"/>
      <c r="F23" s="250"/>
      <c r="G23" s="252"/>
      <c r="H23" s="253"/>
      <c r="I23" s="254"/>
      <c r="J23" s="255"/>
      <c r="K23" s="250"/>
      <c r="L23" s="252"/>
      <c r="M23" s="253"/>
      <c r="N23" s="256"/>
      <c r="O23" s="255"/>
      <c r="P23" s="250"/>
      <c r="Q23" s="252"/>
      <c r="R23" s="253"/>
      <c r="S23" s="254"/>
      <c r="T23" s="255"/>
    </row>
    <row r="24" spans="2:20" ht="18">
      <c r="B24" s="252"/>
      <c r="C24" s="253"/>
      <c r="D24" s="254"/>
      <c r="E24" s="255"/>
      <c r="F24" s="250"/>
      <c r="G24" s="252"/>
      <c r="H24" s="253"/>
      <c r="I24" s="254"/>
      <c r="J24" s="255"/>
      <c r="K24" s="250"/>
      <c r="L24" s="252"/>
      <c r="M24" s="253"/>
      <c r="N24" s="256"/>
      <c r="O24" s="255"/>
      <c r="P24" s="250"/>
      <c r="Q24" s="252"/>
      <c r="R24" s="253"/>
      <c r="S24" s="254"/>
      <c r="T24" s="255"/>
    </row>
    <row r="25" spans="2:20" ht="18">
      <c r="B25" s="252"/>
      <c r="C25" s="253"/>
      <c r="D25" s="254"/>
      <c r="E25" s="255"/>
      <c r="F25" s="250"/>
      <c r="G25" s="252"/>
      <c r="H25" s="253"/>
      <c r="I25" s="254"/>
      <c r="J25" s="255"/>
      <c r="K25" s="250"/>
      <c r="L25" s="252"/>
      <c r="M25" s="253"/>
      <c r="N25" s="256"/>
      <c r="O25" s="255"/>
      <c r="P25" s="250"/>
      <c r="Q25" s="252"/>
      <c r="R25" s="253"/>
      <c r="S25" s="254"/>
      <c r="T25" s="255"/>
    </row>
    <row r="26" spans="2:20" ht="18">
      <c r="B26" s="252"/>
      <c r="C26" s="253"/>
      <c r="D26" s="254"/>
      <c r="E26" s="255"/>
      <c r="F26" s="250"/>
      <c r="G26" s="252"/>
      <c r="H26" s="253"/>
      <c r="I26" s="254"/>
      <c r="J26" s="255"/>
      <c r="K26" s="250"/>
      <c r="L26" s="252"/>
      <c r="M26" s="253"/>
      <c r="N26" s="256"/>
      <c r="O26" s="255"/>
      <c r="P26" s="250"/>
      <c r="Q26" s="252"/>
      <c r="R26" s="253"/>
      <c r="S26" s="254"/>
      <c r="T26" s="255"/>
    </row>
    <row r="27" spans="2:20" ht="18">
      <c r="B27" s="252"/>
      <c r="C27" s="253"/>
      <c r="D27" s="254"/>
      <c r="E27" s="255"/>
      <c r="F27" s="250"/>
      <c r="G27" s="252"/>
      <c r="H27" s="253"/>
      <c r="I27" s="254"/>
      <c r="J27" s="255"/>
      <c r="K27" s="250"/>
      <c r="L27" s="252"/>
      <c r="M27" s="253"/>
      <c r="N27" s="256"/>
      <c r="O27" s="255"/>
      <c r="P27" s="250"/>
      <c r="Q27" s="252"/>
      <c r="R27" s="253"/>
      <c r="S27" s="254"/>
      <c r="T27" s="255"/>
    </row>
    <row r="28" spans="2:20" ht="18">
      <c r="B28" s="252"/>
      <c r="C28" s="253"/>
      <c r="D28" s="254"/>
      <c r="E28" s="255"/>
      <c r="F28" s="250"/>
      <c r="G28" s="252"/>
      <c r="H28" s="253"/>
      <c r="I28" s="254"/>
      <c r="J28" s="255"/>
      <c r="K28" s="250"/>
      <c r="L28" s="252"/>
      <c r="M28" s="253"/>
      <c r="N28" s="256"/>
      <c r="O28" s="255"/>
      <c r="P28" s="250"/>
      <c r="Q28" s="252"/>
      <c r="R28" s="253"/>
      <c r="S28" s="254"/>
      <c r="T28" s="255"/>
    </row>
    <row r="29" spans="2:20" ht="18">
      <c r="B29" s="252"/>
      <c r="C29" s="253"/>
      <c r="D29" s="254"/>
      <c r="E29" s="255"/>
      <c r="F29" s="250"/>
      <c r="G29" s="252"/>
      <c r="H29" s="253"/>
      <c r="I29" s="254"/>
      <c r="J29" s="255"/>
      <c r="K29" s="250"/>
      <c r="L29" s="252"/>
      <c r="M29" s="253"/>
      <c r="N29" s="256"/>
      <c r="O29" s="255"/>
      <c r="P29" s="250"/>
      <c r="Q29" s="252"/>
      <c r="R29" s="253"/>
      <c r="S29" s="254"/>
      <c r="T29" s="255"/>
    </row>
    <row r="30" spans="2:20" ht="18">
      <c r="B30" s="252"/>
      <c r="C30" s="253"/>
      <c r="D30" s="254"/>
      <c r="E30" s="255"/>
      <c r="F30" s="250"/>
      <c r="G30" s="252"/>
      <c r="H30" s="253"/>
      <c r="I30" s="254"/>
      <c r="J30" s="255"/>
      <c r="K30" s="250"/>
      <c r="L30" s="252"/>
      <c r="M30" s="253"/>
      <c r="N30" s="256"/>
      <c r="O30" s="255"/>
      <c r="P30" s="250"/>
      <c r="Q30" s="252"/>
      <c r="R30" s="253"/>
      <c r="S30" s="254"/>
      <c r="T30" s="255"/>
    </row>
    <row r="31" spans="2:20" ht="18">
      <c r="B31" s="252"/>
      <c r="C31" s="253"/>
      <c r="D31" s="254"/>
      <c r="E31" s="255"/>
      <c r="F31" s="250"/>
      <c r="G31" s="252"/>
      <c r="H31" s="253"/>
      <c r="I31" s="254"/>
      <c r="J31" s="255"/>
      <c r="K31" s="250"/>
      <c r="L31" s="252"/>
      <c r="M31" s="253"/>
      <c r="N31" s="256"/>
      <c r="O31" s="255"/>
      <c r="P31" s="250"/>
      <c r="Q31" s="252"/>
      <c r="R31" s="253"/>
      <c r="S31" s="254"/>
      <c r="T31" s="255"/>
    </row>
    <row r="32" spans="2:20" ht="18">
      <c r="B32" s="252"/>
      <c r="C32" s="253"/>
      <c r="D32" s="254"/>
      <c r="E32" s="255"/>
      <c r="F32" s="250"/>
      <c r="G32" s="252"/>
      <c r="H32" s="253"/>
      <c r="I32" s="254"/>
      <c r="J32" s="255"/>
      <c r="K32" s="250"/>
      <c r="L32" s="252"/>
      <c r="M32" s="253"/>
      <c r="N32" s="256"/>
      <c r="O32" s="255"/>
      <c r="P32" s="250"/>
      <c r="Q32" s="252"/>
      <c r="R32" s="253"/>
      <c r="S32" s="254"/>
      <c r="T32" s="255"/>
    </row>
    <row r="33" spans="2:20" ht="18">
      <c r="B33" s="252"/>
      <c r="C33" s="253"/>
      <c r="D33" s="254"/>
      <c r="E33" s="255"/>
      <c r="F33" s="250"/>
      <c r="G33" s="252"/>
      <c r="H33" s="253"/>
      <c r="I33" s="254"/>
      <c r="J33" s="255"/>
      <c r="K33" s="250"/>
      <c r="L33" s="252"/>
      <c r="M33" s="253"/>
      <c r="N33" s="256"/>
      <c r="O33" s="255"/>
      <c r="P33" s="250"/>
      <c r="Q33" s="252"/>
      <c r="R33" s="253"/>
      <c r="S33" s="254"/>
      <c r="T33" s="255"/>
    </row>
    <row r="34" spans="2:20" ht="18">
      <c r="B34" s="252"/>
      <c r="C34" s="253"/>
      <c r="D34" s="254"/>
      <c r="E34" s="255"/>
      <c r="F34" s="250"/>
      <c r="G34" s="252"/>
      <c r="H34" s="253"/>
      <c r="I34" s="254"/>
      <c r="J34" s="255"/>
      <c r="K34" s="250"/>
      <c r="L34" s="252"/>
      <c r="M34" s="253"/>
      <c r="N34" s="256"/>
      <c r="O34" s="255"/>
      <c r="P34" s="250"/>
      <c r="Q34" s="252"/>
      <c r="R34" s="253"/>
      <c r="S34" s="254"/>
      <c r="T34" s="255"/>
    </row>
    <row r="35" spans="2:20" ht="18">
      <c r="B35" s="252"/>
      <c r="C35" s="253"/>
      <c r="D35" s="254"/>
      <c r="E35" s="255"/>
      <c r="F35" s="250"/>
      <c r="G35" s="252"/>
      <c r="H35" s="253"/>
      <c r="I35" s="254"/>
      <c r="J35" s="255"/>
      <c r="K35" s="250"/>
      <c r="L35" s="252"/>
      <c r="M35" s="253"/>
      <c r="N35" s="256"/>
      <c r="O35" s="255"/>
      <c r="P35" s="250"/>
      <c r="Q35" s="252"/>
      <c r="R35" s="253"/>
      <c r="S35" s="254"/>
      <c r="T35" s="255"/>
    </row>
    <row r="36" spans="2:20" ht="18">
      <c r="B36" s="252"/>
      <c r="C36" s="253"/>
      <c r="D36" s="254"/>
      <c r="E36" s="255"/>
      <c r="F36" s="250"/>
      <c r="G36" s="252"/>
      <c r="H36" s="253"/>
      <c r="I36" s="254"/>
      <c r="J36" s="255"/>
      <c r="K36" s="250"/>
      <c r="L36" s="252"/>
      <c r="M36" s="253"/>
      <c r="N36" s="256"/>
      <c r="O36" s="255"/>
      <c r="P36" s="250"/>
      <c r="Q36" s="252"/>
      <c r="R36" s="253"/>
      <c r="S36" s="254"/>
      <c r="T36" s="255"/>
    </row>
    <row r="37" spans="2:20" ht="18">
      <c r="B37" s="252"/>
      <c r="C37" s="253"/>
      <c r="D37" s="254"/>
      <c r="E37" s="255"/>
      <c r="F37" s="250"/>
      <c r="G37" s="252"/>
      <c r="H37" s="253"/>
      <c r="I37" s="254"/>
      <c r="J37" s="255"/>
      <c r="K37" s="250"/>
      <c r="L37" s="252"/>
      <c r="M37" s="253"/>
      <c r="N37" s="256"/>
      <c r="O37" s="255"/>
      <c r="P37" s="250"/>
      <c r="Q37" s="252"/>
      <c r="R37" s="253"/>
      <c r="S37" s="254"/>
      <c r="T37" s="255"/>
    </row>
    <row r="38" spans="2:20" ht="18">
      <c r="B38" s="252"/>
      <c r="C38" s="253"/>
      <c r="D38" s="254"/>
      <c r="E38" s="255"/>
      <c r="F38" s="250"/>
      <c r="G38" s="252"/>
      <c r="H38" s="253"/>
      <c r="I38" s="254"/>
      <c r="J38" s="255"/>
      <c r="K38" s="250"/>
      <c r="L38" s="252"/>
      <c r="M38" s="253"/>
      <c r="N38" s="256"/>
      <c r="O38" s="255"/>
      <c r="P38" s="250"/>
      <c r="Q38" s="252"/>
      <c r="R38" s="253"/>
      <c r="S38" s="254"/>
      <c r="T38" s="255"/>
    </row>
    <row r="39" spans="2:20" ht="18">
      <c r="B39" s="252"/>
      <c r="C39" s="253"/>
      <c r="D39" s="254"/>
      <c r="E39" s="255"/>
      <c r="F39" s="250"/>
      <c r="G39" s="252"/>
      <c r="H39" s="253"/>
      <c r="I39" s="254"/>
      <c r="J39" s="255"/>
      <c r="K39" s="250"/>
      <c r="L39" s="252"/>
      <c r="M39" s="253"/>
      <c r="N39" s="256"/>
      <c r="O39" s="255"/>
      <c r="P39" s="250"/>
      <c r="Q39" s="252"/>
      <c r="R39" s="253"/>
      <c r="S39" s="254"/>
      <c r="T39" s="255"/>
    </row>
    <row r="40" spans="2:20" ht="18">
      <c r="B40" s="252"/>
      <c r="C40" s="253"/>
      <c r="D40" s="254"/>
      <c r="E40" s="255"/>
      <c r="F40" s="250"/>
      <c r="G40" s="252"/>
      <c r="H40" s="253"/>
      <c r="I40" s="254"/>
      <c r="J40" s="255"/>
      <c r="K40" s="250"/>
      <c r="L40" s="252"/>
      <c r="M40" s="253"/>
      <c r="N40" s="256"/>
      <c r="O40" s="255"/>
      <c r="P40" s="250"/>
      <c r="Q40" s="252"/>
      <c r="R40" s="253"/>
      <c r="S40" s="254"/>
      <c r="T40" s="255"/>
    </row>
    <row r="41" spans="2:20" ht="18">
      <c r="B41" s="252"/>
      <c r="C41" s="253"/>
      <c r="D41" s="254"/>
      <c r="E41" s="255"/>
      <c r="F41" s="250"/>
      <c r="G41" s="252"/>
      <c r="H41" s="253"/>
      <c r="I41" s="254"/>
      <c r="J41" s="255"/>
      <c r="K41" s="250"/>
      <c r="L41" s="252"/>
      <c r="M41" s="253"/>
      <c r="N41" s="256"/>
      <c r="O41" s="255"/>
      <c r="P41" s="250"/>
      <c r="Q41" s="252"/>
      <c r="R41" s="253"/>
      <c r="S41" s="254"/>
      <c r="T41" s="255"/>
    </row>
    <row r="42" spans="2:20" ht="18">
      <c r="B42" s="252"/>
      <c r="C42" s="253"/>
      <c r="D42" s="254"/>
      <c r="E42" s="255"/>
      <c r="F42" s="250"/>
      <c r="G42" s="252"/>
      <c r="H42" s="253"/>
      <c r="I42" s="254"/>
      <c r="J42" s="255"/>
      <c r="K42" s="250"/>
      <c r="L42" s="252"/>
      <c r="M42" s="253"/>
      <c r="N42" s="256"/>
      <c r="O42" s="255"/>
      <c r="P42" s="250"/>
      <c r="Q42" s="252"/>
      <c r="R42" s="253"/>
      <c r="S42" s="254"/>
      <c r="T42" s="255"/>
    </row>
    <row r="43" spans="2:20" ht="18">
      <c r="B43" s="252"/>
      <c r="C43" s="253"/>
      <c r="D43" s="254"/>
      <c r="E43" s="255"/>
      <c r="F43" s="250"/>
      <c r="G43" s="252"/>
      <c r="H43" s="253"/>
      <c r="I43" s="254"/>
      <c r="J43" s="255"/>
      <c r="K43" s="250"/>
      <c r="L43" s="252"/>
      <c r="M43" s="253"/>
      <c r="N43" s="256"/>
      <c r="O43" s="255"/>
      <c r="P43" s="250"/>
      <c r="Q43" s="252"/>
      <c r="R43" s="253"/>
      <c r="S43" s="254"/>
      <c r="T43" s="255"/>
    </row>
    <row r="44" spans="2:20" ht="18">
      <c r="B44" s="252"/>
      <c r="C44" s="253"/>
      <c r="D44" s="254"/>
      <c r="E44" s="255"/>
      <c r="F44" s="250"/>
      <c r="G44" s="252"/>
      <c r="H44" s="253"/>
      <c r="I44" s="254"/>
      <c r="J44" s="255"/>
      <c r="K44" s="250"/>
      <c r="L44" s="252"/>
      <c r="M44" s="253"/>
      <c r="N44" s="256"/>
      <c r="O44" s="255"/>
      <c r="P44" s="250"/>
      <c r="Q44" s="252"/>
      <c r="R44" s="253"/>
      <c r="S44" s="254"/>
      <c r="T44" s="255"/>
    </row>
    <row r="45" spans="2:20" ht="18">
      <c r="B45" s="252"/>
      <c r="C45" s="253"/>
      <c r="D45" s="254"/>
      <c r="E45" s="255"/>
      <c r="F45" s="250"/>
      <c r="G45" s="252"/>
      <c r="H45" s="253"/>
      <c r="I45" s="254"/>
      <c r="J45" s="255"/>
      <c r="K45" s="250"/>
      <c r="L45" s="252"/>
      <c r="M45" s="253"/>
      <c r="N45" s="256"/>
      <c r="O45" s="255"/>
      <c r="P45" s="250"/>
      <c r="Q45" s="252"/>
      <c r="R45" s="253"/>
      <c r="S45" s="254"/>
      <c r="T45" s="255"/>
    </row>
    <row r="46" spans="2:20" ht="18">
      <c r="B46" s="252"/>
      <c r="C46" s="253"/>
      <c r="D46" s="254"/>
      <c r="E46" s="255"/>
      <c r="F46" s="250"/>
      <c r="G46" s="252"/>
      <c r="H46" s="253"/>
      <c r="I46" s="254"/>
      <c r="J46" s="255"/>
      <c r="K46" s="250"/>
      <c r="L46" s="252"/>
      <c r="M46" s="253"/>
      <c r="N46" s="256"/>
      <c r="O46" s="255"/>
      <c r="P46" s="250"/>
      <c r="Q46" s="252"/>
      <c r="R46" s="253"/>
      <c r="S46" s="254"/>
      <c r="T46" s="255"/>
    </row>
    <row r="47" spans="2:20" ht="18">
      <c r="B47" s="252"/>
      <c r="C47" s="253"/>
      <c r="D47" s="254"/>
      <c r="E47" s="255"/>
      <c r="F47" s="250"/>
      <c r="G47" s="252"/>
      <c r="H47" s="253"/>
      <c r="I47" s="254"/>
      <c r="J47" s="255"/>
      <c r="K47" s="250"/>
      <c r="L47" s="252"/>
      <c r="M47" s="253"/>
      <c r="N47" s="256"/>
      <c r="O47" s="255"/>
      <c r="P47" s="250"/>
      <c r="Q47" s="252"/>
      <c r="R47" s="253"/>
      <c r="S47" s="254"/>
      <c r="T47" s="255"/>
    </row>
    <row r="48" spans="2:20" ht="18">
      <c r="B48" s="252"/>
      <c r="C48" s="253"/>
      <c r="D48" s="254"/>
      <c r="E48" s="255"/>
      <c r="F48" s="250"/>
      <c r="G48" s="252"/>
      <c r="H48" s="253"/>
      <c r="I48" s="254"/>
      <c r="J48" s="255"/>
      <c r="K48" s="250"/>
      <c r="L48" s="252"/>
      <c r="M48" s="253"/>
      <c r="N48" s="256"/>
      <c r="O48" s="255"/>
      <c r="P48" s="250"/>
      <c r="Q48" s="252"/>
      <c r="R48" s="253"/>
      <c r="S48" s="254"/>
      <c r="T48" s="255"/>
    </row>
    <row r="49" spans="2:20" ht="18">
      <c r="B49" s="252"/>
      <c r="C49" s="253"/>
      <c r="D49" s="254"/>
      <c r="E49" s="255"/>
      <c r="F49" s="250"/>
      <c r="G49" s="252"/>
      <c r="H49" s="253"/>
      <c r="I49" s="254"/>
      <c r="J49" s="255"/>
      <c r="K49" s="250"/>
      <c r="L49" s="252"/>
      <c r="M49" s="253"/>
      <c r="N49" s="256"/>
      <c r="O49" s="255"/>
      <c r="P49" s="250"/>
      <c r="Q49" s="252"/>
      <c r="R49" s="253"/>
      <c r="S49" s="254"/>
      <c r="T49" s="255"/>
    </row>
    <row r="50" spans="2:20" ht="18">
      <c r="B50" s="252"/>
      <c r="C50" s="253"/>
      <c r="D50" s="254"/>
      <c r="E50" s="255"/>
      <c r="F50" s="250"/>
      <c r="G50" s="252"/>
      <c r="H50" s="253"/>
      <c r="I50" s="254"/>
      <c r="J50" s="255"/>
      <c r="K50" s="250"/>
      <c r="L50" s="252"/>
      <c r="M50" s="253"/>
      <c r="N50" s="256"/>
      <c r="O50" s="255"/>
      <c r="P50" s="250"/>
      <c r="Q50" s="252"/>
      <c r="R50" s="253"/>
      <c r="S50" s="254"/>
      <c r="T50" s="255"/>
    </row>
    <row r="51" spans="2:20" ht="18">
      <c r="B51" s="252"/>
      <c r="C51" s="253"/>
      <c r="D51" s="254"/>
      <c r="E51" s="255"/>
      <c r="F51" s="250"/>
      <c r="G51" s="252"/>
      <c r="H51" s="253"/>
      <c r="I51" s="254"/>
      <c r="J51" s="255"/>
      <c r="K51" s="250"/>
      <c r="L51" s="252"/>
      <c r="M51" s="253"/>
      <c r="N51" s="256"/>
      <c r="O51" s="255"/>
      <c r="P51" s="250"/>
      <c r="Q51" s="252"/>
      <c r="R51" s="253"/>
      <c r="S51" s="254"/>
      <c r="T51" s="255"/>
    </row>
    <row r="52" spans="2:20" ht="18">
      <c r="B52" s="252"/>
      <c r="C52" s="253"/>
      <c r="D52" s="254"/>
      <c r="E52" s="255"/>
      <c r="F52" s="250"/>
      <c r="G52" s="252"/>
      <c r="H52" s="253"/>
      <c r="I52" s="254"/>
      <c r="J52" s="255"/>
      <c r="K52" s="250"/>
      <c r="L52" s="252"/>
      <c r="M52" s="253"/>
      <c r="N52" s="256"/>
      <c r="O52" s="255"/>
      <c r="P52" s="250"/>
      <c r="Q52" s="252"/>
      <c r="R52" s="253"/>
      <c r="S52" s="254"/>
      <c r="T52" s="255"/>
    </row>
    <row r="53" spans="2:20" ht="18">
      <c r="B53" s="252"/>
      <c r="C53" s="253"/>
      <c r="D53" s="254"/>
      <c r="E53" s="255"/>
      <c r="F53" s="250"/>
      <c r="G53" s="252"/>
      <c r="H53" s="253"/>
      <c r="I53" s="254"/>
      <c r="J53" s="255"/>
      <c r="K53" s="250"/>
      <c r="L53" s="252"/>
      <c r="M53" s="253"/>
      <c r="N53" s="256"/>
      <c r="O53" s="255"/>
      <c r="P53" s="250"/>
      <c r="Q53" s="252"/>
      <c r="R53" s="253"/>
      <c r="S53" s="254"/>
      <c r="T53" s="255"/>
    </row>
    <row r="54" spans="2:20" ht="18">
      <c r="B54" s="252"/>
      <c r="C54" s="253"/>
      <c r="D54" s="254"/>
      <c r="E54" s="255"/>
      <c r="F54" s="250"/>
      <c r="G54" s="252"/>
      <c r="H54" s="253"/>
      <c r="I54" s="254"/>
      <c r="J54" s="255"/>
      <c r="K54" s="250"/>
      <c r="L54" s="252"/>
      <c r="M54" s="253"/>
      <c r="N54" s="256"/>
      <c r="O54" s="255"/>
      <c r="P54" s="250"/>
      <c r="Q54" s="252"/>
      <c r="R54" s="253"/>
      <c r="S54" s="254"/>
      <c r="T54" s="255"/>
    </row>
    <row r="55" spans="2:20" ht="18">
      <c r="B55" s="252"/>
      <c r="C55" s="253"/>
      <c r="D55" s="254"/>
      <c r="E55" s="255"/>
      <c r="F55" s="250"/>
      <c r="G55" s="252"/>
      <c r="H55" s="253"/>
      <c r="I55" s="254"/>
      <c r="J55" s="255"/>
      <c r="K55" s="250"/>
      <c r="L55" s="252"/>
      <c r="M55" s="253"/>
      <c r="N55" s="256"/>
      <c r="O55" s="255"/>
      <c r="P55" s="250"/>
      <c r="Q55" s="252"/>
      <c r="R55" s="253"/>
      <c r="S55" s="254"/>
      <c r="T55" s="255"/>
    </row>
    <row r="56" spans="2:20" ht="18">
      <c r="B56" s="252"/>
      <c r="C56" s="253"/>
      <c r="D56" s="254"/>
      <c r="E56" s="255"/>
      <c r="F56" s="250"/>
      <c r="G56" s="252"/>
      <c r="H56" s="253"/>
      <c r="I56" s="254"/>
      <c r="J56" s="255"/>
      <c r="K56" s="250"/>
      <c r="L56" s="252"/>
      <c r="M56" s="253"/>
      <c r="N56" s="256"/>
      <c r="O56" s="255"/>
      <c r="P56" s="250"/>
      <c r="Q56" s="252"/>
      <c r="R56" s="253"/>
      <c r="S56" s="254"/>
      <c r="T56" s="255"/>
    </row>
    <row r="57" spans="2:20" ht="18">
      <c r="B57" s="252"/>
      <c r="C57" s="253"/>
      <c r="D57" s="254"/>
      <c r="E57" s="255"/>
      <c r="F57" s="250"/>
      <c r="G57" s="252"/>
      <c r="H57" s="253"/>
      <c r="I57" s="254"/>
      <c r="J57" s="255"/>
      <c r="K57" s="250"/>
      <c r="L57" s="252"/>
      <c r="M57" s="253"/>
      <c r="N57" s="256"/>
      <c r="O57" s="255"/>
      <c r="P57" s="250"/>
      <c r="Q57" s="252"/>
      <c r="R57" s="253"/>
      <c r="S57" s="254"/>
      <c r="T57" s="255"/>
    </row>
    <row r="58" spans="2:20" ht="18">
      <c r="B58" s="252"/>
      <c r="C58" s="253"/>
      <c r="D58" s="254"/>
      <c r="E58" s="255"/>
      <c r="F58" s="250"/>
      <c r="G58" s="252"/>
      <c r="H58" s="253"/>
      <c r="I58" s="254"/>
      <c r="J58" s="255"/>
      <c r="K58" s="250"/>
      <c r="L58" s="252"/>
      <c r="M58" s="253"/>
      <c r="N58" s="256"/>
      <c r="O58" s="255"/>
      <c r="P58" s="250"/>
      <c r="Q58" s="252"/>
      <c r="R58" s="253"/>
      <c r="S58" s="254"/>
      <c r="T58" s="255"/>
    </row>
    <row r="59" spans="2:20" ht="18">
      <c r="B59" s="252"/>
      <c r="C59" s="253"/>
      <c r="D59" s="254"/>
      <c r="E59" s="255"/>
      <c r="F59" s="250"/>
      <c r="G59" s="252"/>
      <c r="H59" s="253"/>
      <c r="I59" s="254"/>
      <c r="J59" s="255"/>
      <c r="K59" s="250"/>
      <c r="L59" s="252"/>
      <c r="M59" s="253"/>
      <c r="N59" s="256"/>
      <c r="O59" s="255"/>
      <c r="P59" s="250"/>
      <c r="Q59" s="252"/>
      <c r="R59" s="253"/>
      <c r="S59" s="254"/>
      <c r="T59" s="255"/>
    </row>
    <row r="60" spans="2:20" ht="18">
      <c r="B60" s="252"/>
      <c r="C60" s="253"/>
      <c r="D60" s="254"/>
      <c r="E60" s="255"/>
      <c r="F60" s="250"/>
      <c r="G60" s="252"/>
      <c r="H60" s="253"/>
      <c r="I60" s="254"/>
      <c r="J60" s="255"/>
      <c r="K60" s="250"/>
      <c r="L60" s="252"/>
      <c r="M60" s="253"/>
      <c r="N60" s="256"/>
      <c r="O60" s="255"/>
      <c r="P60" s="250"/>
      <c r="Q60" s="252"/>
      <c r="R60" s="253"/>
      <c r="S60" s="254"/>
      <c r="T60" s="255"/>
    </row>
    <row r="61" spans="2:20" ht="18">
      <c r="B61" s="252"/>
      <c r="C61" s="253"/>
      <c r="D61" s="254"/>
      <c r="E61" s="255"/>
      <c r="F61" s="250"/>
      <c r="G61" s="252"/>
      <c r="H61" s="253"/>
      <c r="I61" s="254"/>
      <c r="J61" s="255"/>
      <c r="K61" s="250"/>
      <c r="L61" s="252"/>
      <c r="M61" s="253"/>
      <c r="N61" s="256"/>
      <c r="O61" s="255"/>
      <c r="P61" s="250"/>
      <c r="Q61" s="252"/>
      <c r="R61" s="253"/>
      <c r="S61" s="254"/>
      <c r="T61" s="255"/>
    </row>
    <row r="62" spans="2:20" ht="18">
      <c r="B62" s="252"/>
      <c r="C62" s="253"/>
      <c r="D62" s="254"/>
      <c r="E62" s="255"/>
      <c r="F62" s="250"/>
      <c r="G62" s="252"/>
      <c r="H62" s="253"/>
      <c r="I62" s="254"/>
      <c r="J62" s="255"/>
      <c r="K62" s="250"/>
      <c r="L62" s="252"/>
      <c r="M62" s="253"/>
      <c r="N62" s="256"/>
      <c r="O62" s="255"/>
      <c r="P62" s="250"/>
      <c r="Q62" s="252"/>
      <c r="R62" s="253"/>
      <c r="S62" s="254"/>
      <c r="T62" s="255"/>
    </row>
    <row r="63" spans="2:20" ht="18">
      <c r="B63" s="252"/>
      <c r="C63" s="253"/>
      <c r="D63" s="254"/>
      <c r="E63" s="255"/>
      <c r="F63" s="250"/>
      <c r="G63" s="252"/>
      <c r="H63" s="253"/>
      <c r="I63" s="254"/>
      <c r="J63" s="255"/>
      <c r="K63" s="250"/>
      <c r="L63" s="252"/>
      <c r="M63" s="253"/>
      <c r="N63" s="256"/>
      <c r="O63" s="255"/>
      <c r="P63" s="250"/>
      <c r="Q63" s="252"/>
      <c r="R63" s="253"/>
      <c r="S63" s="254"/>
      <c r="T63" s="255"/>
    </row>
    <row r="64" spans="2:20" ht="18">
      <c r="B64" s="252"/>
      <c r="C64" s="253"/>
      <c r="D64" s="254"/>
      <c r="E64" s="255"/>
      <c r="F64" s="250"/>
      <c r="G64" s="252"/>
      <c r="H64" s="253"/>
      <c r="I64" s="254"/>
      <c r="J64" s="255"/>
      <c r="K64" s="250"/>
      <c r="L64" s="252"/>
      <c r="M64" s="253"/>
      <c r="N64" s="256"/>
      <c r="O64" s="255"/>
      <c r="P64" s="250"/>
      <c r="Q64" s="252"/>
      <c r="R64" s="253"/>
      <c r="S64" s="254"/>
      <c r="T64" s="255"/>
    </row>
    <row r="65" spans="2:20" ht="18">
      <c r="B65" s="252"/>
      <c r="C65" s="253"/>
      <c r="D65" s="254"/>
      <c r="E65" s="255"/>
      <c r="F65" s="250"/>
      <c r="G65" s="252"/>
      <c r="H65" s="253"/>
      <c r="I65" s="254"/>
      <c r="J65" s="255"/>
      <c r="K65" s="250"/>
      <c r="L65" s="252"/>
      <c r="M65" s="253"/>
      <c r="N65" s="256"/>
      <c r="O65" s="255"/>
      <c r="P65" s="250"/>
      <c r="Q65" s="252"/>
      <c r="R65" s="253"/>
      <c r="S65" s="254"/>
      <c r="T65" s="255"/>
    </row>
    <row r="66" spans="2:20" ht="18">
      <c r="B66" s="252"/>
      <c r="C66" s="253"/>
      <c r="D66" s="254"/>
      <c r="E66" s="255"/>
      <c r="F66" s="250"/>
      <c r="G66" s="252"/>
      <c r="H66" s="253"/>
      <c r="I66" s="254"/>
      <c r="J66" s="255"/>
      <c r="K66" s="250"/>
      <c r="L66" s="252"/>
      <c r="M66" s="253"/>
      <c r="N66" s="256"/>
      <c r="O66" s="255"/>
      <c r="P66" s="250"/>
      <c r="Q66" s="252"/>
      <c r="R66" s="253"/>
      <c r="S66" s="254"/>
      <c r="T66" s="255"/>
    </row>
    <row r="67" spans="2:20" ht="18">
      <c r="B67" s="252"/>
      <c r="C67" s="253"/>
      <c r="D67" s="254"/>
      <c r="E67" s="255"/>
      <c r="F67" s="250"/>
      <c r="G67" s="252"/>
      <c r="H67" s="253"/>
      <c r="I67" s="254"/>
      <c r="J67" s="255"/>
      <c r="K67" s="250"/>
      <c r="L67" s="252"/>
      <c r="M67" s="253"/>
      <c r="N67" s="256"/>
      <c r="O67" s="255"/>
      <c r="P67" s="250"/>
      <c r="Q67" s="252"/>
      <c r="R67" s="253"/>
      <c r="S67" s="254"/>
      <c r="T67" s="255"/>
    </row>
    <row r="68" spans="2:20" ht="18.75" thickBot="1">
      <c r="B68" s="257"/>
      <c r="C68" s="258"/>
      <c r="D68" s="259"/>
      <c r="E68" s="260"/>
      <c r="F68" s="261"/>
      <c r="G68" s="257"/>
      <c r="H68" s="258"/>
      <c r="I68" s="259"/>
      <c r="J68" s="260"/>
      <c r="K68" s="261"/>
      <c r="L68" s="257"/>
      <c r="M68" s="258"/>
      <c r="N68" s="262"/>
      <c r="O68" s="260"/>
      <c r="P68" s="261"/>
      <c r="Q68" s="257"/>
      <c r="R68" s="258"/>
      <c r="S68" s="259"/>
      <c r="T68" s="260"/>
    </row>
    <row r="69" spans="1:20" ht="18">
      <c r="A69" s="221"/>
      <c r="B69" s="222"/>
      <c r="C69" s="225"/>
      <c r="D69" s="221"/>
      <c r="E69" s="223"/>
      <c r="F69" s="221"/>
      <c r="G69" s="222"/>
      <c r="H69" s="225"/>
      <c r="I69" s="221"/>
      <c r="J69" s="223"/>
      <c r="K69" s="221"/>
      <c r="L69" s="222"/>
      <c r="M69" s="225"/>
      <c r="N69" s="224"/>
      <c r="O69" s="223"/>
      <c r="P69" s="221"/>
      <c r="Q69" s="222"/>
      <c r="R69" s="225"/>
      <c r="S69" s="221"/>
      <c r="T69" s="223"/>
    </row>
    <row r="70" spans="1:20" ht="18">
      <c r="A70" s="221"/>
      <c r="B70" s="222"/>
      <c r="C70" s="225"/>
      <c r="D70" s="221"/>
      <c r="E70" s="223"/>
      <c r="F70" s="221"/>
      <c r="G70" s="222"/>
      <c r="H70" s="225"/>
      <c r="I70" s="221"/>
      <c r="J70" s="223"/>
      <c r="K70" s="221"/>
      <c r="L70" s="222"/>
      <c r="M70" s="225"/>
      <c r="N70" s="224"/>
      <c r="O70" s="223"/>
      <c r="P70" s="221"/>
      <c r="Q70" s="222"/>
      <c r="R70" s="225"/>
      <c r="S70" s="221"/>
      <c r="T70" s="223"/>
    </row>
    <row r="71" spans="1:20" ht="18">
      <c r="A71" s="221"/>
      <c r="B71" s="222"/>
      <c r="C71" s="225"/>
      <c r="D71" s="221"/>
      <c r="E71" s="223"/>
      <c r="F71" s="221"/>
      <c r="G71" s="222"/>
      <c r="H71" s="225"/>
      <c r="I71" s="221"/>
      <c r="J71" s="223"/>
      <c r="K71" s="221"/>
      <c r="L71" s="222"/>
      <c r="M71" s="225"/>
      <c r="N71" s="224"/>
      <c r="O71" s="223"/>
      <c r="P71" s="221"/>
      <c r="Q71" s="222"/>
      <c r="R71" s="225"/>
      <c r="S71" s="221"/>
      <c r="T71" s="223"/>
    </row>
    <row r="72" spans="1:20" ht="18">
      <c r="A72" s="221"/>
      <c r="B72" s="222"/>
      <c r="C72" s="225"/>
      <c r="D72" s="221"/>
      <c r="E72" s="223"/>
      <c r="F72" s="221"/>
      <c r="G72" s="222"/>
      <c r="H72" s="225"/>
      <c r="I72" s="221"/>
      <c r="J72" s="223"/>
      <c r="K72" s="221"/>
      <c r="L72" s="222"/>
      <c r="M72" s="225"/>
      <c r="N72" s="224"/>
      <c r="O72" s="223"/>
      <c r="P72" s="221"/>
      <c r="Q72" s="222"/>
      <c r="R72" s="225"/>
      <c r="S72" s="221"/>
      <c r="T72" s="223"/>
    </row>
    <row r="73" spans="1:20" ht="18">
      <c r="A73" s="221"/>
      <c r="B73" s="222"/>
      <c r="C73" s="225"/>
      <c r="D73" s="221"/>
      <c r="E73" s="223"/>
      <c r="F73" s="221"/>
      <c r="G73" s="222"/>
      <c r="H73" s="225"/>
      <c r="I73" s="221"/>
      <c r="J73" s="223"/>
      <c r="K73" s="221"/>
      <c r="L73" s="222"/>
      <c r="M73" s="225"/>
      <c r="N73" s="224"/>
      <c r="O73" s="223"/>
      <c r="P73" s="221"/>
      <c r="Q73" s="222"/>
      <c r="R73" s="225"/>
      <c r="S73" s="221"/>
      <c r="T73" s="223"/>
    </row>
    <row r="74" spans="1:20" ht="18">
      <c r="A74" s="221"/>
      <c r="B74" s="222"/>
      <c r="C74" s="225"/>
      <c r="D74" s="221"/>
      <c r="E74" s="223"/>
      <c r="F74" s="221"/>
      <c r="G74" s="222"/>
      <c r="H74" s="225"/>
      <c r="I74" s="221"/>
      <c r="J74" s="223"/>
      <c r="K74" s="221"/>
      <c r="L74" s="222"/>
      <c r="M74" s="225"/>
      <c r="N74" s="224"/>
      <c r="O74" s="223"/>
      <c r="P74" s="221"/>
      <c r="Q74" s="222"/>
      <c r="R74" s="225"/>
      <c r="S74" s="221"/>
      <c r="T74" s="223"/>
    </row>
    <row r="75" spans="1:20" ht="18">
      <c r="A75" s="221"/>
      <c r="B75" s="222"/>
      <c r="C75" s="225"/>
      <c r="D75" s="221"/>
      <c r="E75" s="223"/>
      <c r="F75" s="221"/>
      <c r="G75" s="222"/>
      <c r="H75" s="225"/>
      <c r="I75" s="221"/>
      <c r="J75" s="223"/>
      <c r="K75" s="221"/>
      <c r="L75" s="222"/>
      <c r="M75" s="225"/>
      <c r="N75" s="224"/>
      <c r="O75" s="223"/>
      <c r="P75" s="221"/>
      <c r="Q75" s="222"/>
      <c r="R75" s="225"/>
      <c r="S75" s="221"/>
      <c r="T75" s="223"/>
    </row>
    <row r="76" spans="1:20" ht="18">
      <c r="A76" s="221"/>
      <c r="B76" s="222"/>
      <c r="C76" s="225"/>
      <c r="D76" s="221"/>
      <c r="E76" s="223"/>
      <c r="F76" s="221"/>
      <c r="G76" s="222"/>
      <c r="H76" s="225"/>
      <c r="I76" s="221"/>
      <c r="J76" s="223"/>
      <c r="K76" s="221"/>
      <c r="L76" s="222"/>
      <c r="M76" s="225"/>
      <c r="N76" s="224"/>
      <c r="O76" s="223"/>
      <c r="P76" s="221"/>
      <c r="Q76" s="222"/>
      <c r="R76" s="225"/>
      <c r="S76" s="221"/>
      <c r="T76" s="223"/>
    </row>
    <row r="77" spans="1:20" ht="18">
      <c r="A77" s="221"/>
      <c r="B77" s="222"/>
      <c r="C77" s="225"/>
      <c r="D77" s="221"/>
      <c r="E77" s="223"/>
      <c r="F77" s="221"/>
      <c r="G77" s="222"/>
      <c r="H77" s="225"/>
      <c r="I77" s="221"/>
      <c r="J77" s="223"/>
      <c r="K77" s="221"/>
      <c r="L77" s="222"/>
      <c r="M77" s="225"/>
      <c r="N77" s="224"/>
      <c r="O77" s="223"/>
      <c r="P77" s="221"/>
      <c r="Q77" s="222"/>
      <c r="R77" s="225"/>
      <c r="S77" s="221"/>
      <c r="T77" s="223"/>
    </row>
    <row r="78" spans="1:20" ht="18">
      <c r="A78" s="221"/>
      <c r="B78" s="222"/>
      <c r="C78" s="225"/>
      <c r="D78" s="221"/>
      <c r="E78" s="223"/>
      <c r="F78" s="221"/>
      <c r="G78" s="222"/>
      <c r="H78" s="225"/>
      <c r="I78" s="221"/>
      <c r="J78" s="223"/>
      <c r="K78" s="221"/>
      <c r="L78" s="222"/>
      <c r="M78" s="225"/>
      <c r="N78" s="224"/>
      <c r="O78" s="223"/>
      <c r="P78" s="221"/>
      <c r="Q78" s="222"/>
      <c r="R78" s="225"/>
      <c r="S78" s="221"/>
      <c r="T78" s="223"/>
    </row>
    <row r="79" spans="1:20" ht="18">
      <c r="A79" s="221"/>
      <c r="B79" s="222"/>
      <c r="C79" s="225"/>
      <c r="D79" s="221"/>
      <c r="E79" s="223"/>
      <c r="F79" s="221"/>
      <c r="G79" s="222"/>
      <c r="H79" s="225"/>
      <c r="I79" s="221"/>
      <c r="J79" s="223"/>
      <c r="K79" s="221"/>
      <c r="L79" s="222"/>
      <c r="M79" s="225"/>
      <c r="N79" s="224"/>
      <c r="O79" s="223"/>
      <c r="P79" s="221"/>
      <c r="Q79" s="222"/>
      <c r="R79" s="225"/>
      <c r="S79" s="221"/>
      <c r="T79" s="223"/>
    </row>
    <row r="80" spans="1:20" ht="18">
      <c r="A80" s="221"/>
      <c r="B80" s="222"/>
      <c r="C80" s="225"/>
      <c r="D80" s="221"/>
      <c r="E80" s="223"/>
      <c r="F80" s="221"/>
      <c r="G80" s="222"/>
      <c r="H80" s="225"/>
      <c r="I80" s="221"/>
      <c r="J80" s="223"/>
      <c r="K80" s="221"/>
      <c r="L80" s="222"/>
      <c r="M80" s="225"/>
      <c r="N80" s="224"/>
      <c r="O80" s="223"/>
      <c r="P80" s="221"/>
      <c r="Q80" s="222"/>
      <c r="R80" s="225"/>
      <c r="S80" s="221"/>
      <c r="T80" s="223"/>
    </row>
    <row r="81" spans="1:20" ht="18">
      <c r="A81" s="221"/>
      <c r="B81" s="222"/>
      <c r="C81" s="225"/>
      <c r="D81" s="221"/>
      <c r="E81" s="223"/>
      <c r="F81" s="221"/>
      <c r="G81" s="222"/>
      <c r="H81" s="225"/>
      <c r="I81" s="221"/>
      <c r="J81" s="223"/>
      <c r="K81" s="221"/>
      <c r="L81" s="222"/>
      <c r="M81" s="225"/>
      <c r="N81" s="224"/>
      <c r="O81" s="223"/>
      <c r="P81" s="221"/>
      <c r="Q81" s="222"/>
      <c r="R81" s="225"/>
      <c r="S81" s="221"/>
      <c r="T81" s="223"/>
    </row>
    <row r="82" spans="1:20" ht="18">
      <c r="A82" s="221"/>
      <c r="B82" s="222"/>
      <c r="C82" s="225"/>
      <c r="D82" s="221"/>
      <c r="E82" s="223"/>
      <c r="F82" s="221"/>
      <c r="G82" s="222"/>
      <c r="H82" s="225"/>
      <c r="I82" s="221"/>
      <c r="J82" s="223"/>
      <c r="K82" s="221"/>
      <c r="L82" s="222"/>
      <c r="M82" s="225"/>
      <c r="N82" s="224"/>
      <c r="O82" s="223"/>
      <c r="P82" s="221"/>
      <c r="Q82" s="222"/>
      <c r="R82" s="225"/>
      <c r="S82" s="221"/>
      <c r="T82" s="223"/>
    </row>
    <row r="83" spans="1:20" ht="18">
      <c r="A83" s="221"/>
      <c r="B83" s="222"/>
      <c r="C83" s="225"/>
      <c r="D83" s="221"/>
      <c r="E83" s="223"/>
      <c r="F83" s="221"/>
      <c r="G83" s="222"/>
      <c r="H83" s="225"/>
      <c r="I83" s="221"/>
      <c r="J83" s="223"/>
      <c r="K83" s="221"/>
      <c r="L83" s="222"/>
      <c r="M83" s="225"/>
      <c r="N83" s="224"/>
      <c r="O83" s="223"/>
      <c r="P83" s="221"/>
      <c r="Q83" s="222"/>
      <c r="R83" s="225"/>
      <c r="S83" s="221"/>
      <c r="T83" s="223"/>
    </row>
    <row r="84" spans="1:20" ht="18">
      <c r="A84" s="221"/>
      <c r="B84" s="222"/>
      <c r="C84" s="225"/>
      <c r="D84" s="221"/>
      <c r="E84" s="223"/>
      <c r="F84" s="221"/>
      <c r="G84" s="222"/>
      <c r="H84" s="225"/>
      <c r="I84" s="221"/>
      <c r="J84" s="223"/>
      <c r="K84" s="221"/>
      <c r="L84" s="222"/>
      <c r="M84" s="225"/>
      <c r="N84" s="224"/>
      <c r="O84" s="223"/>
      <c r="P84" s="221"/>
      <c r="Q84" s="222"/>
      <c r="R84" s="225"/>
      <c r="S84" s="221"/>
      <c r="T84" s="223"/>
    </row>
    <row r="85" spans="1:20" ht="18">
      <c r="A85" s="221"/>
      <c r="B85" s="222"/>
      <c r="C85" s="225"/>
      <c r="D85" s="221"/>
      <c r="E85" s="223"/>
      <c r="F85" s="221"/>
      <c r="G85" s="222"/>
      <c r="H85" s="225"/>
      <c r="I85" s="221"/>
      <c r="J85" s="223"/>
      <c r="K85" s="221"/>
      <c r="L85" s="222"/>
      <c r="M85" s="225"/>
      <c r="N85" s="224"/>
      <c r="O85" s="223"/>
      <c r="P85" s="221"/>
      <c r="Q85" s="222"/>
      <c r="R85" s="225"/>
      <c r="S85" s="221"/>
      <c r="T85" s="223"/>
    </row>
    <row r="86" spans="1:20" ht="18">
      <c r="A86" s="221"/>
      <c r="B86" s="222"/>
      <c r="C86" s="225"/>
      <c r="D86" s="221"/>
      <c r="E86" s="223"/>
      <c r="F86" s="221"/>
      <c r="G86" s="222"/>
      <c r="H86" s="225"/>
      <c r="I86" s="221"/>
      <c r="J86" s="223"/>
      <c r="K86" s="221"/>
      <c r="L86" s="222"/>
      <c r="M86" s="225"/>
      <c r="N86" s="224"/>
      <c r="O86" s="223"/>
      <c r="P86" s="221"/>
      <c r="Q86" s="222"/>
      <c r="R86" s="225"/>
      <c r="S86" s="221"/>
      <c r="T86" s="223"/>
    </row>
    <row r="87" spans="1:20" ht="18">
      <c r="A87" s="221"/>
      <c r="B87" s="222"/>
      <c r="C87" s="225"/>
      <c r="D87" s="221"/>
      <c r="E87" s="223"/>
      <c r="F87" s="221"/>
      <c r="G87" s="222"/>
      <c r="H87" s="225"/>
      <c r="I87" s="221"/>
      <c r="J87" s="223"/>
      <c r="K87" s="221"/>
      <c r="L87" s="222"/>
      <c r="M87" s="225"/>
      <c r="N87" s="224"/>
      <c r="O87" s="223"/>
      <c r="P87" s="221"/>
      <c r="Q87" s="222"/>
      <c r="R87" s="225"/>
      <c r="S87" s="221"/>
      <c r="T87" s="223"/>
    </row>
    <row r="88" spans="1:20" ht="18">
      <c r="A88" s="221"/>
      <c r="B88" s="222"/>
      <c r="C88" s="225"/>
      <c r="D88" s="221"/>
      <c r="E88" s="223"/>
      <c r="F88" s="221"/>
      <c r="G88" s="222"/>
      <c r="H88" s="225"/>
      <c r="I88" s="221"/>
      <c r="J88" s="223"/>
      <c r="K88" s="221"/>
      <c r="L88" s="222"/>
      <c r="M88" s="225"/>
      <c r="N88" s="224"/>
      <c r="O88" s="223"/>
      <c r="P88" s="221"/>
      <c r="Q88" s="222"/>
      <c r="R88" s="225"/>
      <c r="S88" s="221"/>
      <c r="T88" s="223"/>
    </row>
    <row r="89" spans="1:20" ht="18">
      <c r="A89" s="221"/>
      <c r="B89" s="222"/>
      <c r="C89" s="225"/>
      <c r="D89" s="221"/>
      <c r="E89" s="223"/>
      <c r="F89" s="221"/>
      <c r="G89" s="222"/>
      <c r="H89" s="225"/>
      <c r="I89" s="221"/>
      <c r="J89" s="223"/>
      <c r="K89" s="221"/>
      <c r="L89" s="222"/>
      <c r="M89" s="225"/>
      <c r="N89" s="224"/>
      <c r="O89" s="223"/>
      <c r="P89" s="221"/>
      <c r="Q89" s="222"/>
      <c r="R89" s="225"/>
      <c r="S89" s="221"/>
      <c r="T89" s="223"/>
    </row>
    <row r="90" spans="1:20" ht="18">
      <c r="A90" s="221"/>
      <c r="B90" s="222"/>
      <c r="C90" s="225"/>
      <c r="D90" s="221"/>
      <c r="E90" s="223"/>
      <c r="F90" s="221"/>
      <c r="G90" s="222"/>
      <c r="H90" s="225"/>
      <c r="I90" s="221"/>
      <c r="J90" s="223"/>
      <c r="K90" s="221"/>
      <c r="L90" s="222"/>
      <c r="M90" s="225"/>
      <c r="N90" s="224"/>
      <c r="O90" s="223"/>
      <c r="P90" s="221"/>
      <c r="Q90" s="222"/>
      <c r="R90" s="225"/>
      <c r="S90" s="221"/>
      <c r="T90" s="223"/>
    </row>
    <row r="91" spans="1:20" ht="18">
      <c r="A91" s="221"/>
      <c r="B91" s="222"/>
      <c r="C91" s="225"/>
      <c r="D91" s="221"/>
      <c r="E91" s="223"/>
      <c r="F91" s="221"/>
      <c r="G91" s="222"/>
      <c r="H91" s="225"/>
      <c r="I91" s="221"/>
      <c r="J91" s="223"/>
      <c r="K91" s="221"/>
      <c r="L91" s="222"/>
      <c r="M91" s="225"/>
      <c r="N91" s="224"/>
      <c r="O91" s="223"/>
      <c r="P91" s="221"/>
      <c r="Q91" s="222"/>
      <c r="R91" s="225"/>
      <c r="S91" s="221"/>
      <c r="T91" s="223"/>
    </row>
    <row r="92" spans="1:20" ht="18">
      <c r="A92" s="221"/>
      <c r="B92" s="222"/>
      <c r="C92" s="225"/>
      <c r="D92" s="221"/>
      <c r="E92" s="223"/>
      <c r="F92" s="221"/>
      <c r="G92" s="222"/>
      <c r="H92" s="225"/>
      <c r="I92" s="221"/>
      <c r="J92" s="223"/>
      <c r="K92" s="221"/>
      <c r="L92" s="222"/>
      <c r="M92" s="225"/>
      <c r="N92" s="224"/>
      <c r="O92" s="223"/>
      <c r="P92" s="221"/>
      <c r="Q92" s="222"/>
      <c r="R92" s="225"/>
      <c r="S92" s="221"/>
      <c r="T92" s="223"/>
    </row>
    <row r="93" spans="1:20" ht="18">
      <c r="A93" s="221"/>
      <c r="B93" s="222"/>
      <c r="C93" s="225"/>
      <c r="D93" s="221"/>
      <c r="E93" s="223"/>
      <c r="F93" s="221"/>
      <c r="G93" s="222"/>
      <c r="H93" s="225"/>
      <c r="I93" s="221"/>
      <c r="J93" s="223"/>
      <c r="K93" s="221"/>
      <c r="L93" s="222"/>
      <c r="M93" s="225"/>
      <c r="N93" s="224"/>
      <c r="O93" s="223"/>
      <c r="P93" s="221"/>
      <c r="Q93" s="222"/>
      <c r="R93" s="225"/>
      <c r="S93" s="221"/>
      <c r="T93" s="223"/>
    </row>
    <row r="94" spans="1:20" ht="18">
      <c r="A94" s="221"/>
      <c r="B94" s="222"/>
      <c r="C94" s="225"/>
      <c r="D94" s="221"/>
      <c r="E94" s="223"/>
      <c r="F94" s="221"/>
      <c r="G94" s="222"/>
      <c r="H94" s="225"/>
      <c r="I94" s="221"/>
      <c r="J94" s="223"/>
      <c r="K94" s="221"/>
      <c r="L94" s="222"/>
      <c r="M94" s="225"/>
      <c r="N94" s="224"/>
      <c r="O94" s="223"/>
      <c r="P94" s="221"/>
      <c r="Q94" s="222"/>
      <c r="R94" s="225"/>
      <c r="S94" s="221"/>
      <c r="T94" s="223"/>
    </row>
    <row r="95" spans="1:20" ht="18">
      <c r="A95" s="221"/>
      <c r="B95" s="222"/>
      <c r="C95" s="225"/>
      <c r="D95" s="221"/>
      <c r="E95" s="223"/>
      <c r="F95" s="221"/>
      <c r="G95" s="222"/>
      <c r="H95" s="225"/>
      <c r="I95" s="221"/>
      <c r="J95" s="223"/>
      <c r="K95" s="221"/>
      <c r="L95" s="222"/>
      <c r="M95" s="225"/>
      <c r="N95" s="224"/>
      <c r="O95" s="223"/>
      <c r="P95" s="221"/>
      <c r="Q95" s="222"/>
      <c r="R95" s="225"/>
      <c r="S95" s="221"/>
      <c r="T95" s="223"/>
    </row>
    <row r="96" spans="1:20" ht="18">
      <c r="A96" s="221"/>
      <c r="B96" s="222"/>
      <c r="C96" s="225"/>
      <c r="D96" s="221"/>
      <c r="E96" s="223"/>
      <c r="F96" s="221"/>
      <c r="G96" s="222"/>
      <c r="H96" s="225"/>
      <c r="I96" s="221"/>
      <c r="J96" s="223"/>
      <c r="K96" s="221"/>
      <c r="L96" s="222"/>
      <c r="M96" s="225"/>
      <c r="N96" s="224"/>
      <c r="O96" s="223"/>
      <c r="P96" s="221"/>
      <c r="Q96" s="222"/>
      <c r="R96" s="225"/>
      <c r="S96" s="221"/>
      <c r="T96" s="223"/>
    </row>
    <row r="97" spans="1:20" ht="18">
      <c r="A97" s="221"/>
      <c r="B97" s="222"/>
      <c r="C97" s="225"/>
      <c r="D97" s="221"/>
      <c r="E97" s="223"/>
      <c r="F97" s="221"/>
      <c r="G97" s="222"/>
      <c r="H97" s="225"/>
      <c r="I97" s="221"/>
      <c r="J97" s="223"/>
      <c r="K97" s="221"/>
      <c r="L97" s="222"/>
      <c r="M97" s="225"/>
      <c r="N97" s="224"/>
      <c r="O97" s="223"/>
      <c r="P97" s="221"/>
      <c r="Q97" s="222"/>
      <c r="R97" s="225"/>
      <c r="S97" s="221"/>
      <c r="T97" s="223"/>
    </row>
    <row r="98" spans="1:20" ht="18">
      <c r="A98" s="221"/>
      <c r="B98" s="222"/>
      <c r="C98" s="225"/>
      <c r="D98" s="221"/>
      <c r="E98" s="223"/>
      <c r="F98" s="221"/>
      <c r="G98" s="222"/>
      <c r="H98" s="225"/>
      <c r="I98" s="221"/>
      <c r="J98" s="223"/>
      <c r="K98" s="221"/>
      <c r="L98" s="222"/>
      <c r="M98" s="225"/>
      <c r="N98" s="224"/>
      <c r="O98" s="223"/>
      <c r="P98" s="221"/>
      <c r="Q98" s="222"/>
      <c r="R98" s="225"/>
      <c r="S98" s="221"/>
      <c r="T98" s="223"/>
    </row>
    <row r="99" spans="1:20" ht="18">
      <c r="A99" s="221"/>
      <c r="B99" s="222"/>
      <c r="C99" s="225"/>
      <c r="D99" s="221"/>
      <c r="E99" s="223"/>
      <c r="F99" s="221"/>
      <c r="G99" s="222"/>
      <c r="H99" s="225"/>
      <c r="I99" s="221"/>
      <c r="J99" s="223"/>
      <c r="K99" s="221"/>
      <c r="L99" s="222"/>
      <c r="M99" s="225"/>
      <c r="N99" s="224"/>
      <c r="O99" s="223"/>
      <c r="P99" s="221"/>
      <c r="Q99" s="222"/>
      <c r="R99" s="225"/>
      <c r="S99" s="221"/>
      <c r="T99" s="223"/>
    </row>
    <row r="100" spans="1:20" ht="18">
      <c r="A100" s="221"/>
      <c r="B100" s="222"/>
      <c r="C100" s="225"/>
      <c r="D100" s="221"/>
      <c r="E100" s="223"/>
      <c r="F100" s="221"/>
      <c r="G100" s="222"/>
      <c r="H100" s="225"/>
      <c r="I100" s="221"/>
      <c r="J100" s="223"/>
      <c r="K100" s="221"/>
      <c r="L100" s="222"/>
      <c r="M100" s="225"/>
      <c r="N100" s="224"/>
      <c r="O100" s="223"/>
      <c r="P100" s="221"/>
      <c r="Q100" s="222"/>
      <c r="R100" s="225"/>
      <c r="S100" s="221"/>
      <c r="T100" s="223"/>
    </row>
    <row r="101" spans="1:20" ht="18">
      <c r="A101" s="221"/>
      <c r="B101" s="222"/>
      <c r="C101" s="225"/>
      <c r="D101" s="221"/>
      <c r="E101" s="223"/>
      <c r="F101" s="221"/>
      <c r="G101" s="222"/>
      <c r="H101" s="225"/>
      <c r="I101" s="221"/>
      <c r="J101" s="223"/>
      <c r="K101" s="221"/>
      <c r="L101" s="222"/>
      <c r="M101" s="225"/>
      <c r="N101" s="224"/>
      <c r="O101" s="223"/>
      <c r="P101" s="221"/>
      <c r="Q101" s="222"/>
      <c r="R101" s="225"/>
      <c r="S101" s="221"/>
      <c r="T101" s="223"/>
    </row>
    <row r="102" spans="1:20" ht="18">
      <c r="A102" s="221"/>
      <c r="B102" s="222"/>
      <c r="C102" s="225"/>
      <c r="D102" s="221"/>
      <c r="E102" s="223"/>
      <c r="F102" s="221"/>
      <c r="G102" s="222"/>
      <c r="H102" s="225"/>
      <c r="I102" s="221"/>
      <c r="J102" s="223"/>
      <c r="K102" s="221"/>
      <c r="L102" s="222"/>
      <c r="M102" s="225"/>
      <c r="N102" s="224"/>
      <c r="O102" s="223"/>
      <c r="P102" s="221"/>
      <c r="Q102" s="222"/>
      <c r="R102" s="225"/>
      <c r="S102" s="221"/>
      <c r="T102" s="223"/>
    </row>
    <row r="103" spans="1:20" ht="18">
      <c r="A103" s="221"/>
      <c r="B103" s="222"/>
      <c r="C103" s="225"/>
      <c r="D103" s="221"/>
      <c r="E103" s="223"/>
      <c r="F103" s="221"/>
      <c r="G103" s="222"/>
      <c r="H103" s="225"/>
      <c r="I103" s="221"/>
      <c r="J103" s="223"/>
      <c r="K103" s="221"/>
      <c r="L103" s="222"/>
      <c r="M103" s="225"/>
      <c r="N103" s="224"/>
      <c r="O103" s="223"/>
      <c r="P103" s="221"/>
      <c r="Q103" s="222"/>
      <c r="R103" s="225"/>
      <c r="S103" s="221"/>
      <c r="T103" s="223"/>
    </row>
    <row r="104" spans="1:20" ht="18">
      <c r="A104" s="221"/>
      <c r="B104" s="222"/>
      <c r="C104" s="225"/>
      <c r="D104" s="221"/>
      <c r="E104" s="223"/>
      <c r="F104" s="221"/>
      <c r="G104" s="222"/>
      <c r="H104" s="225"/>
      <c r="I104" s="221"/>
      <c r="J104" s="223"/>
      <c r="K104" s="221"/>
      <c r="L104" s="222"/>
      <c r="M104" s="225"/>
      <c r="N104" s="224"/>
      <c r="O104" s="223"/>
      <c r="P104" s="221"/>
      <c r="Q104" s="222"/>
      <c r="R104" s="225"/>
      <c r="S104" s="221"/>
      <c r="T104" s="223"/>
    </row>
    <row r="105" spans="1:20" ht="18">
      <c r="A105" s="221"/>
      <c r="B105" s="222"/>
      <c r="C105" s="225"/>
      <c r="D105" s="221"/>
      <c r="E105" s="223"/>
      <c r="F105" s="221"/>
      <c r="G105" s="222"/>
      <c r="H105" s="225"/>
      <c r="I105" s="221"/>
      <c r="J105" s="223"/>
      <c r="K105" s="221"/>
      <c r="L105" s="222"/>
      <c r="M105" s="225"/>
      <c r="N105" s="224"/>
      <c r="O105" s="223"/>
      <c r="P105" s="221"/>
      <c r="Q105" s="222"/>
      <c r="R105" s="225"/>
      <c r="S105" s="221"/>
      <c r="T105" s="223"/>
    </row>
    <row r="106" spans="1:20" ht="18">
      <c r="A106" s="221"/>
      <c r="B106" s="222"/>
      <c r="C106" s="225"/>
      <c r="D106" s="221"/>
      <c r="E106" s="223"/>
      <c r="F106" s="221"/>
      <c r="G106" s="222"/>
      <c r="H106" s="225"/>
      <c r="I106" s="221"/>
      <c r="J106" s="223"/>
      <c r="K106" s="221"/>
      <c r="L106" s="222"/>
      <c r="M106" s="225"/>
      <c r="N106" s="224"/>
      <c r="O106" s="223"/>
      <c r="P106" s="221"/>
      <c r="Q106" s="222"/>
      <c r="R106" s="225"/>
      <c r="S106" s="221"/>
      <c r="T106" s="223"/>
    </row>
    <row r="107" spans="1:20" ht="18">
      <c r="A107" s="221"/>
      <c r="B107" s="222"/>
      <c r="C107" s="225"/>
      <c r="D107" s="221"/>
      <c r="E107" s="223"/>
      <c r="F107" s="221"/>
      <c r="G107" s="222"/>
      <c r="H107" s="225"/>
      <c r="I107" s="221"/>
      <c r="J107" s="223"/>
      <c r="K107" s="221"/>
      <c r="L107" s="222"/>
      <c r="M107" s="225"/>
      <c r="N107" s="224"/>
      <c r="O107" s="223"/>
      <c r="P107" s="221"/>
      <c r="Q107" s="222"/>
      <c r="R107" s="225"/>
      <c r="S107" s="221"/>
      <c r="T107" s="223"/>
    </row>
    <row r="108" spans="1:20" ht="18">
      <c r="A108" s="221"/>
      <c r="B108" s="222"/>
      <c r="C108" s="225"/>
      <c r="D108" s="221"/>
      <c r="E108" s="223"/>
      <c r="F108" s="221"/>
      <c r="G108" s="222"/>
      <c r="H108" s="225"/>
      <c r="I108" s="221"/>
      <c r="J108" s="223"/>
      <c r="K108" s="221"/>
      <c r="L108" s="222"/>
      <c r="M108" s="225"/>
      <c r="N108" s="224"/>
      <c r="O108" s="223"/>
      <c r="P108" s="221"/>
      <c r="Q108" s="222"/>
      <c r="R108" s="225"/>
      <c r="S108" s="221"/>
      <c r="T108" s="223"/>
    </row>
    <row r="109" spans="1:20" ht="18">
      <c r="A109" s="221"/>
      <c r="B109" s="222"/>
      <c r="C109" s="225"/>
      <c r="D109" s="221"/>
      <c r="E109" s="223"/>
      <c r="F109" s="221"/>
      <c r="G109" s="222"/>
      <c r="H109" s="225"/>
      <c r="I109" s="221"/>
      <c r="J109" s="223"/>
      <c r="K109" s="221"/>
      <c r="L109" s="222"/>
      <c r="M109" s="225"/>
      <c r="N109" s="224"/>
      <c r="O109" s="223"/>
      <c r="P109" s="221"/>
      <c r="Q109" s="222"/>
      <c r="R109" s="225"/>
      <c r="S109" s="221"/>
      <c r="T109" s="223"/>
    </row>
    <row r="110" spans="1:20" ht="18">
      <c r="A110" s="221"/>
      <c r="B110" s="222"/>
      <c r="C110" s="225"/>
      <c r="D110" s="221"/>
      <c r="E110" s="223"/>
      <c r="F110" s="221"/>
      <c r="G110" s="222"/>
      <c r="H110" s="225"/>
      <c r="I110" s="221"/>
      <c r="J110" s="223"/>
      <c r="K110" s="221"/>
      <c r="L110" s="222"/>
      <c r="M110" s="225"/>
      <c r="N110" s="224"/>
      <c r="O110" s="223"/>
      <c r="P110" s="221"/>
      <c r="Q110" s="222"/>
      <c r="R110" s="225"/>
      <c r="S110" s="221"/>
      <c r="T110" s="223"/>
    </row>
    <row r="111" spans="1:20" ht="18">
      <c r="A111" s="221"/>
      <c r="B111" s="222"/>
      <c r="C111" s="225"/>
      <c r="D111" s="221"/>
      <c r="E111" s="223"/>
      <c r="F111" s="221"/>
      <c r="G111" s="222"/>
      <c r="H111" s="225"/>
      <c r="I111" s="221"/>
      <c r="J111" s="223"/>
      <c r="K111" s="221"/>
      <c r="L111" s="222"/>
      <c r="M111" s="225"/>
      <c r="N111" s="224"/>
      <c r="O111" s="223"/>
      <c r="P111" s="221"/>
      <c r="Q111" s="222"/>
      <c r="R111" s="225"/>
      <c r="S111" s="221"/>
      <c r="T111" s="223"/>
    </row>
    <row r="112" spans="1:20" ht="18">
      <c r="A112" s="221"/>
      <c r="B112" s="222"/>
      <c r="C112" s="225"/>
      <c r="D112" s="221"/>
      <c r="E112" s="223"/>
      <c r="F112" s="221"/>
      <c r="G112" s="222"/>
      <c r="H112" s="225"/>
      <c r="I112" s="221"/>
      <c r="J112" s="223"/>
      <c r="K112" s="221"/>
      <c r="L112" s="222"/>
      <c r="M112" s="225"/>
      <c r="N112" s="224"/>
      <c r="O112" s="223"/>
      <c r="P112" s="221"/>
      <c r="Q112" s="222"/>
      <c r="R112" s="225"/>
      <c r="S112" s="221"/>
      <c r="T112" s="223"/>
    </row>
    <row r="113" spans="1:20" ht="18">
      <c r="A113" s="221"/>
      <c r="B113" s="222"/>
      <c r="C113" s="225"/>
      <c r="D113" s="221"/>
      <c r="E113" s="223"/>
      <c r="F113" s="221"/>
      <c r="G113" s="222"/>
      <c r="H113" s="225"/>
      <c r="I113" s="221"/>
      <c r="J113" s="223"/>
      <c r="K113" s="221"/>
      <c r="L113" s="222"/>
      <c r="M113" s="225"/>
      <c r="N113" s="224"/>
      <c r="O113" s="223"/>
      <c r="P113" s="221"/>
      <c r="Q113" s="222"/>
      <c r="R113" s="225"/>
      <c r="S113" s="221"/>
      <c r="T113" s="223"/>
    </row>
    <row r="114" spans="1:20" ht="18">
      <c r="A114" s="221"/>
      <c r="B114" s="222"/>
      <c r="C114" s="225"/>
      <c r="D114" s="221"/>
      <c r="E114" s="223"/>
      <c r="F114" s="221"/>
      <c r="G114" s="222"/>
      <c r="H114" s="225"/>
      <c r="I114" s="221"/>
      <c r="J114" s="223"/>
      <c r="K114" s="221"/>
      <c r="L114" s="222"/>
      <c r="M114" s="225"/>
      <c r="N114" s="224"/>
      <c r="O114" s="223"/>
      <c r="P114" s="221"/>
      <c r="Q114" s="222"/>
      <c r="R114" s="225"/>
      <c r="S114" s="221"/>
      <c r="T114" s="223"/>
    </row>
    <row r="115" spans="1:20" ht="18">
      <c r="A115" s="221"/>
      <c r="B115" s="222"/>
      <c r="C115" s="225"/>
      <c r="D115" s="221"/>
      <c r="E115" s="223"/>
      <c r="F115" s="221"/>
      <c r="G115" s="222"/>
      <c r="H115" s="225"/>
      <c r="I115" s="221"/>
      <c r="J115" s="223"/>
      <c r="K115" s="221"/>
      <c r="L115" s="222"/>
      <c r="M115" s="225"/>
      <c r="N115" s="224"/>
      <c r="O115" s="223"/>
      <c r="P115" s="221"/>
      <c r="Q115" s="222"/>
      <c r="R115" s="225"/>
      <c r="S115" s="221"/>
      <c r="T115" s="223"/>
    </row>
    <row r="116" spans="1:20" ht="18">
      <c r="A116" s="221"/>
      <c r="B116" s="222"/>
      <c r="C116" s="225"/>
      <c r="D116" s="221"/>
      <c r="E116" s="223"/>
      <c r="F116" s="221"/>
      <c r="G116" s="222"/>
      <c r="H116" s="225"/>
      <c r="I116" s="221"/>
      <c r="J116" s="223"/>
      <c r="K116" s="221"/>
      <c r="L116" s="222"/>
      <c r="M116" s="225"/>
      <c r="N116" s="224"/>
      <c r="O116" s="223"/>
      <c r="P116" s="221"/>
      <c r="Q116" s="222"/>
      <c r="R116" s="225"/>
      <c r="S116" s="221"/>
      <c r="T116" s="223"/>
    </row>
    <row r="117" spans="1:20" ht="18">
      <c r="A117" s="221"/>
      <c r="B117" s="222"/>
      <c r="C117" s="225"/>
      <c r="D117" s="221"/>
      <c r="E117" s="223"/>
      <c r="F117" s="221"/>
      <c r="G117" s="222"/>
      <c r="H117" s="225"/>
      <c r="I117" s="221"/>
      <c r="J117" s="223"/>
      <c r="K117" s="221"/>
      <c r="L117" s="222"/>
      <c r="M117" s="225"/>
      <c r="N117" s="224"/>
      <c r="O117" s="223"/>
      <c r="P117" s="221"/>
      <c r="Q117" s="222"/>
      <c r="R117" s="225"/>
      <c r="S117" s="221"/>
      <c r="T117" s="223"/>
    </row>
    <row r="118" spans="1:20" ht="18">
      <c r="A118" s="221"/>
      <c r="B118" s="222"/>
      <c r="C118" s="225"/>
      <c r="D118" s="221"/>
      <c r="E118" s="223"/>
      <c r="F118" s="221"/>
      <c r="G118" s="222"/>
      <c r="H118" s="225"/>
      <c r="I118" s="221"/>
      <c r="J118" s="223"/>
      <c r="K118" s="221"/>
      <c r="L118" s="222"/>
      <c r="M118" s="225"/>
      <c r="N118" s="224"/>
      <c r="O118" s="223"/>
      <c r="P118" s="221"/>
      <c r="Q118" s="222"/>
      <c r="R118" s="225"/>
      <c r="S118" s="221"/>
      <c r="T118" s="223"/>
    </row>
    <row r="119" spans="1:20" ht="18">
      <c r="A119" s="221"/>
      <c r="B119" s="222"/>
      <c r="C119" s="225"/>
      <c r="D119" s="221"/>
      <c r="E119" s="223"/>
      <c r="F119" s="221"/>
      <c r="G119" s="222"/>
      <c r="H119" s="225"/>
      <c r="I119" s="221"/>
      <c r="J119" s="223"/>
      <c r="K119" s="221"/>
      <c r="L119" s="222"/>
      <c r="M119" s="225"/>
      <c r="N119" s="224"/>
      <c r="O119" s="223"/>
      <c r="P119" s="221"/>
      <c r="Q119" s="222"/>
      <c r="R119" s="225"/>
      <c r="S119" s="221"/>
      <c r="T119" s="223"/>
    </row>
    <row r="120" spans="1:20" ht="18">
      <c r="A120" s="221"/>
      <c r="B120" s="222"/>
      <c r="C120" s="225"/>
      <c r="D120" s="221"/>
      <c r="E120" s="223"/>
      <c r="F120" s="221"/>
      <c r="G120" s="222"/>
      <c r="H120" s="225"/>
      <c r="I120" s="221"/>
      <c r="J120" s="223"/>
      <c r="K120" s="221"/>
      <c r="L120" s="222"/>
      <c r="M120" s="225"/>
      <c r="N120" s="224"/>
      <c r="O120" s="223"/>
      <c r="P120" s="221"/>
      <c r="Q120" s="222"/>
      <c r="R120" s="225"/>
      <c r="S120" s="221"/>
      <c r="T120" s="223"/>
    </row>
    <row r="121" spans="1:20" ht="18">
      <c r="A121" s="221"/>
      <c r="B121" s="222"/>
      <c r="C121" s="225"/>
      <c r="D121" s="221"/>
      <c r="E121" s="223"/>
      <c r="F121" s="221"/>
      <c r="G121" s="222"/>
      <c r="H121" s="225"/>
      <c r="I121" s="221"/>
      <c r="J121" s="223"/>
      <c r="K121" s="221"/>
      <c r="L121" s="222"/>
      <c r="M121" s="225"/>
      <c r="N121" s="224"/>
      <c r="O121" s="223"/>
      <c r="P121" s="221"/>
      <c r="Q121" s="222"/>
      <c r="R121" s="225"/>
      <c r="S121" s="221"/>
      <c r="T121" s="223"/>
    </row>
    <row r="122" spans="1:20" ht="18">
      <c r="A122" s="221"/>
      <c r="B122" s="222"/>
      <c r="C122" s="225"/>
      <c r="D122" s="221"/>
      <c r="E122" s="223"/>
      <c r="F122" s="221"/>
      <c r="G122" s="222"/>
      <c r="H122" s="225"/>
      <c r="I122" s="221"/>
      <c r="J122" s="223"/>
      <c r="K122" s="221"/>
      <c r="L122" s="222"/>
      <c r="M122" s="225"/>
      <c r="N122" s="224"/>
      <c r="O122" s="223"/>
      <c r="P122" s="221"/>
      <c r="Q122" s="222"/>
      <c r="R122" s="225"/>
      <c r="S122" s="221"/>
      <c r="T122" s="223"/>
    </row>
    <row r="123" spans="1:20" ht="18">
      <c r="A123" s="221"/>
      <c r="B123" s="222"/>
      <c r="C123" s="225"/>
      <c r="D123" s="221"/>
      <c r="E123" s="223"/>
      <c r="F123" s="221"/>
      <c r="G123" s="222"/>
      <c r="H123" s="225"/>
      <c r="I123" s="221"/>
      <c r="J123" s="223"/>
      <c r="K123" s="221"/>
      <c r="L123" s="222"/>
      <c r="M123" s="225"/>
      <c r="N123" s="224"/>
      <c r="O123" s="223"/>
      <c r="P123" s="221"/>
      <c r="Q123" s="222"/>
      <c r="R123" s="225"/>
      <c r="S123" s="221"/>
      <c r="T123" s="223"/>
    </row>
    <row r="124" spans="1:20" ht="18">
      <c r="A124" s="221"/>
      <c r="B124" s="222"/>
      <c r="C124" s="225"/>
      <c r="D124" s="221"/>
      <c r="E124" s="223"/>
      <c r="F124" s="221"/>
      <c r="G124" s="222"/>
      <c r="H124" s="225"/>
      <c r="I124" s="221"/>
      <c r="J124" s="223"/>
      <c r="K124" s="221"/>
      <c r="L124" s="222"/>
      <c r="M124" s="225"/>
      <c r="N124" s="224"/>
      <c r="O124" s="223"/>
      <c r="P124" s="221"/>
      <c r="Q124" s="222"/>
      <c r="R124" s="225"/>
      <c r="S124" s="221"/>
      <c r="T124" s="223"/>
    </row>
    <row r="125" spans="1:20" ht="18">
      <c r="A125" s="221"/>
      <c r="B125" s="222"/>
      <c r="C125" s="225"/>
      <c r="D125" s="221"/>
      <c r="E125" s="223"/>
      <c r="F125" s="221"/>
      <c r="G125" s="222"/>
      <c r="H125" s="225"/>
      <c r="I125" s="221"/>
      <c r="J125" s="223"/>
      <c r="K125" s="221"/>
      <c r="L125" s="222"/>
      <c r="M125" s="225"/>
      <c r="N125" s="224"/>
      <c r="O125" s="223"/>
      <c r="P125" s="221"/>
      <c r="Q125" s="222"/>
      <c r="R125" s="225"/>
      <c r="S125" s="221"/>
      <c r="T125" s="223"/>
    </row>
    <row r="126" spans="1:20" ht="18">
      <c r="A126" s="221"/>
      <c r="B126" s="222"/>
      <c r="C126" s="225"/>
      <c r="D126" s="221"/>
      <c r="E126" s="223"/>
      <c r="F126" s="221"/>
      <c r="G126" s="222"/>
      <c r="H126" s="225"/>
      <c r="I126" s="221"/>
      <c r="J126" s="223"/>
      <c r="K126" s="221"/>
      <c r="L126" s="222"/>
      <c r="M126" s="225"/>
      <c r="N126" s="224"/>
      <c r="O126" s="223"/>
      <c r="P126" s="221"/>
      <c r="Q126" s="222"/>
      <c r="R126" s="225"/>
      <c r="S126" s="221"/>
      <c r="T126" s="223"/>
    </row>
    <row r="127" spans="1:20" ht="18">
      <c r="A127" s="221"/>
      <c r="B127" s="222"/>
      <c r="C127" s="225"/>
      <c r="D127" s="221"/>
      <c r="E127" s="223"/>
      <c r="F127" s="221"/>
      <c r="G127" s="222"/>
      <c r="H127" s="225"/>
      <c r="I127" s="221"/>
      <c r="J127" s="223"/>
      <c r="K127" s="221"/>
      <c r="L127" s="222"/>
      <c r="M127" s="225"/>
      <c r="N127" s="224"/>
      <c r="O127" s="223"/>
      <c r="P127" s="221"/>
      <c r="Q127" s="222"/>
      <c r="R127" s="225"/>
      <c r="S127" s="221"/>
      <c r="T127" s="223"/>
    </row>
    <row r="128" spans="1:20" ht="18">
      <c r="A128" s="221"/>
      <c r="B128" s="222"/>
      <c r="C128" s="225"/>
      <c r="D128" s="221"/>
      <c r="E128" s="223"/>
      <c r="F128" s="221"/>
      <c r="G128" s="222"/>
      <c r="H128" s="225"/>
      <c r="I128" s="221"/>
      <c r="J128" s="223"/>
      <c r="K128" s="221"/>
      <c r="L128" s="222"/>
      <c r="M128" s="225"/>
      <c r="N128" s="224"/>
      <c r="O128" s="223"/>
      <c r="P128" s="221"/>
      <c r="Q128" s="222"/>
      <c r="R128" s="225"/>
      <c r="S128" s="221"/>
      <c r="T128" s="223"/>
    </row>
    <row r="129" spans="1:20" ht="18">
      <c r="A129" s="221"/>
      <c r="B129" s="222"/>
      <c r="C129" s="225"/>
      <c r="D129" s="221"/>
      <c r="E129" s="223"/>
      <c r="F129" s="221"/>
      <c r="G129" s="222"/>
      <c r="H129" s="225"/>
      <c r="I129" s="221"/>
      <c r="J129" s="223"/>
      <c r="K129" s="221"/>
      <c r="L129" s="222"/>
      <c r="M129" s="225"/>
      <c r="N129" s="224"/>
      <c r="O129" s="223"/>
      <c r="P129" s="221"/>
      <c r="Q129" s="222"/>
      <c r="R129" s="225"/>
      <c r="S129" s="221"/>
      <c r="T129" s="223"/>
    </row>
    <row r="130" spans="1:20" ht="18">
      <c r="A130" s="221"/>
      <c r="B130" s="222"/>
      <c r="C130" s="225"/>
      <c r="D130" s="221"/>
      <c r="E130" s="223"/>
      <c r="F130" s="221"/>
      <c r="G130" s="222"/>
      <c r="H130" s="225"/>
      <c r="I130" s="221"/>
      <c r="J130" s="223"/>
      <c r="K130" s="221"/>
      <c r="L130" s="222"/>
      <c r="M130" s="225"/>
      <c r="N130" s="224"/>
      <c r="O130" s="223"/>
      <c r="P130" s="221"/>
      <c r="Q130" s="222"/>
      <c r="R130" s="225"/>
      <c r="S130" s="221"/>
      <c r="T130" s="223"/>
    </row>
    <row r="131" spans="1:20" ht="18">
      <c r="A131" s="221"/>
      <c r="B131" s="222"/>
      <c r="C131" s="225"/>
      <c r="D131" s="221"/>
      <c r="E131" s="223"/>
      <c r="F131" s="221"/>
      <c r="G131" s="222"/>
      <c r="H131" s="225"/>
      <c r="I131" s="221"/>
      <c r="J131" s="223"/>
      <c r="K131" s="221"/>
      <c r="L131" s="222"/>
      <c r="M131" s="225"/>
      <c r="N131" s="224"/>
      <c r="O131" s="223"/>
      <c r="P131" s="221"/>
      <c r="Q131" s="222"/>
      <c r="R131" s="225"/>
      <c r="S131" s="221"/>
      <c r="T131" s="223"/>
    </row>
    <row r="132" spans="1:20" ht="18">
      <c r="A132" s="221"/>
      <c r="B132" s="222"/>
      <c r="C132" s="225"/>
      <c r="D132" s="221"/>
      <c r="E132" s="223"/>
      <c r="F132" s="221"/>
      <c r="G132" s="222"/>
      <c r="H132" s="225"/>
      <c r="I132" s="221"/>
      <c r="J132" s="223"/>
      <c r="K132" s="221"/>
      <c r="L132" s="222"/>
      <c r="M132" s="225"/>
      <c r="N132" s="224"/>
      <c r="O132" s="223"/>
      <c r="P132" s="221"/>
      <c r="Q132" s="222"/>
      <c r="R132" s="225"/>
      <c r="S132" s="221"/>
      <c r="T132" s="223"/>
    </row>
    <row r="133" spans="1:20" ht="18">
      <c r="A133" s="221"/>
      <c r="B133" s="222"/>
      <c r="C133" s="225"/>
      <c r="D133" s="221"/>
      <c r="E133" s="223"/>
      <c r="F133" s="221"/>
      <c r="G133" s="222"/>
      <c r="H133" s="225"/>
      <c r="I133" s="221"/>
      <c r="J133" s="223"/>
      <c r="K133" s="221"/>
      <c r="L133" s="222"/>
      <c r="M133" s="225"/>
      <c r="N133" s="224"/>
      <c r="O133" s="223"/>
      <c r="P133" s="221"/>
      <c r="Q133" s="222"/>
      <c r="R133" s="225"/>
      <c r="S133" s="221"/>
      <c r="T133" s="223"/>
    </row>
  </sheetData>
  <sheetProtection password="833E" sheet="1" objects="1" scenarios="1"/>
  <mergeCells count="14">
    <mergeCell ref="B3:C3"/>
    <mergeCell ref="B1:T1"/>
    <mergeCell ref="B2:E2"/>
    <mergeCell ref="G2:J2"/>
    <mergeCell ref="L2:O2"/>
    <mergeCell ref="Q2:T2"/>
    <mergeCell ref="N3:O3"/>
    <mergeCell ref="Q3:R3"/>
    <mergeCell ref="S3:T3"/>
    <mergeCell ref="D3:E3"/>
    <mergeCell ref="G3:H3"/>
    <mergeCell ref="I3:J3"/>
    <mergeCell ref="L3:M3"/>
    <mergeCell ref="V2:V3"/>
  </mergeCells>
  <printOptions/>
  <pageMargins left="0.75" right="0.75" top="1" bottom="1" header="0.4921259845" footer="0.4921259845"/>
  <pageSetup horizontalDpi="600" verticalDpi="600" orientation="portrait" paperSize="9" scale="99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Parties cd36</dc:title>
  <dc:subject>LOGICIEL</dc:subject>
  <dc:creator>TASTET Roger</dc:creator>
  <cp:keywords/>
  <dc:description>Réservé aux CD36 et clubs affiliés</dc:description>
  <cp:lastModifiedBy>COMITE</cp:lastModifiedBy>
  <cp:lastPrinted>2018-01-25T07:58:29Z</cp:lastPrinted>
  <dcterms:created xsi:type="dcterms:W3CDTF">2014-02-19T09:00:41Z</dcterms:created>
  <dcterms:modified xsi:type="dcterms:W3CDTF">2024-01-11T10:50:25Z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