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2120" windowHeight="8640" activeTab="1"/>
  </bookViews>
  <sheets>
    <sheet name="Poule A" sheetId="1" r:id="rId1"/>
    <sheet name="Poule B" sheetId="2" r:id="rId2"/>
  </sheets>
  <definedNames/>
  <calcPr fullCalcOnLoad="1"/>
</workbook>
</file>

<file path=xl/sharedStrings.xml><?xml version="1.0" encoding="utf-8"?>
<sst xmlns="http://schemas.openxmlformats.org/spreadsheetml/2006/main" count="258" uniqueCount="65">
  <si>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</si>
  <si>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</si>
  <si>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</si>
  <si>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</si>
  <si>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</si>
  <si>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</si>
  <si>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</si>
  <si>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</si>
  <si>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</si>
  <si>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</si>
  <si>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</si>
  <si>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</si>
  <si>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</si>
  <si>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</si>
  <si>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</si>
  <si>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</si>
  <si>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</si>
  <si>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</si>
  <si>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</si>
  <si>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</si>
  <si>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</si>
  <si>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</si>
  <si>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</si>
  <si>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</si>
  <si>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</si>
  <si>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</si>
  <si>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</si>
  <si>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</si>
  <si>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</si>
  <si>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 xml:space="preserve">  Match 1 : à</t>
  </si>
  <si>
    <t xml:space="preserve">  Match 2 : à</t>
  </si>
  <si>
    <t xml:space="preserve">  Match 3 : à</t>
  </si>
  <si>
    <t xml:space="preserve">  Match 4 : à</t>
  </si>
  <si>
    <t xml:space="preserve">  Match 5 : à</t>
  </si>
  <si>
    <t xml:space="preserve">  Match 6 : à</t>
  </si>
  <si>
    <t xml:space="preserve">  Match 7 : à</t>
  </si>
  <si>
    <t>ACPN A</t>
  </si>
  <si>
    <t>COULANGES A</t>
  </si>
  <si>
    <t>DECIZE A</t>
  </si>
  <si>
    <t>FOURCHAMBAULT B</t>
  </si>
  <si>
    <t>GUERIGNY A</t>
  </si>
  <si>
    <t>IMPHY</t>
  </si>
  <si>
    <t>POUGUES A</t>
  </si>
  <si>
    <t>CHAMPVERT A</t>
  </si>
  <si>
    <t>FOURCHAMBAULT A</t>
  </si>
  <si>
    <t>ASPTT NEVERS A</t>
  </si>
  <si>
    <t>URZY</t>
  </si>
  <si>
    <t>GUERIGNY C</t>
  </si>
  <si>
    <t>exempt</t>
  </si>
  <si>
    <t>SAINT-AMAND</t>
  </si>
  <si>
    <t>ASPTT NEVERS B</t>
  </si>
  <si>
    <t>LUTHENAY</t>
  </si>
  <si>
    <t>CHATILLON</t>
  </si>
  <si>
    <t>CHAULGNES</t>
  </si>
  <si>
    <t>CERCY B</t>
  </si>
  <si>
    <t>CERCY A</t>
  </si>
  <si>
    <t>GIMOUILLE</t>
  </si>
  <si>
    <t>LUTHENAY   à 09h00</t>
  </si>
  <si>
    <t>LUTHENAY   à 14h30</t>
  </si>
  <si>
    <t>GUERIGNY   à 14h30</t>
  </si>
  <si>
    <t>GUERIGNY   à 09h00</t>
  </si>
  <si>
    <t xml:space="preserve"> ASPTT NEVERS  à 09h00</t>
  </si>
  <si>
    <r>
      <rPr>
        <sz val="9"/>
        <rFont val="Arial"/>
        <family val="2"/>
      </rPr>
      <t>FOURCHAMBAULT</t>
    </r>
    <r>
      <rPr>
        <sz val="10"/>
        <rFont val="Arial"/>
        <family val="2"/>
      </rPr>
      <t xml:space="preserve">  à 09h00</t>
    </r>
  </si>
  <si>
    <r>
      <rPr>
        <sz val="9"/>
        <rFont val="Arial"/>
        <family val="2"/>
      </rPr>
      <t>FOURCHAMBAULT</t>
    </r>
    <r>
      <rPr>
        <sz val="10"/>
        <rFont val="Arial"/>
        <family val="2"/>
      </rPr>
      <t xml:space="preserve">   à 14h30</t>
    </r>
  </si>
  <si>
    <r>
      <rPr>
        <sz val="9"/>
        <rFont val="Arial"/>
        <family val="2"/>
      </rPr>
      <t>FOURCHAMBAULT</t>
    </r>
    <r>
      <rPr>
        <sz val="10"/>
        <rFont val="Arial"/>
        <family val="2"/>
      </rPr>
      <t xml:space="preserve">   à 09h00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</si>
</sst>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5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38" borderId="22" xfId="0" applyFont="1" applyFill="1" applyBorder="1" applyAlignment="1">
      <alignment horizontal="right" wrapText="1"/>
    </xf>
    <xf numFmtId="0" fontId="0" fillId="38" borderId="23" xfId="0" applyFont="1" applyFill="1" applyBorder="1" applyAlignment="1">
      <alignment horizontal="left" vertical="center"/>
    </xf>
    <xf numFmtId="0" fontId="0" fillId="38" borderId="0" xfId="0" applyFont="1" applyFill="1" applyAlignment="1">
      <alignment horizontal="left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wrapText="1"/>
    </xf>
    <xf numFmtId="16" fontId="2" fillId="38" borderId="25" xfId="0" applyNumberFormat="1" applyFont="1" applyFill="1" applyBorder="1" applyAlignment="1">
      <alignment horizontal="center" wrapText="1"/>
    </xf>
    <xf numFmtId="16" fontId="2" fillId="38" borderId="25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260</xdr:row>
      <xdr:rowOff>0</xdr:rowOff>
    </xdr:from>
    <xdr:to>
      <xdr:col>4</xdr:col>
      <xdr:colOff>57150</xdr:colOff>
      <xdr:row>260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4148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260</xdr:row>
      <xdr:rowOff>0</xdr:rowOff>
    </xdr:from>
    <xdr:to>
      <xdr:col>4</xdr:col>
      <xdr:colOff>47625</xdr:colOff>
      <xdr:row>260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4148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260</xdr:row>
      <xdr:rowOff>0</xdr:rowOff>
    </xdr:from>
    <xdr:to>
      <xdr:col>3</xdr:col>
      <xdr:colOff>1543050</xdr:colOff>
      <xdr:row>260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4148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260</xdr:row>
      <xdr:rowOff>0</xdr:rowOff>
    </xdr:from>
    <xdr:to>
      <xdr:col>3</xdr:col>
      <xdr:colOff>1581150</xdr:colOff>
      <xdr:row>260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4148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260</xdr:row>
      <xdr:rowOff>0</xdr:rowOff>
    </xdr:from>
    <xdr:to>
      <xdr:col>3</xdr:col>
      <xdr:colOff>1581150</xdr:colOff>
      <xdr:row>260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4148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307</xdr:row>
      <xdr:rowOff>152400</xdr:rowOff>
    </xdr:from>
    <xdr:to>
      <xdr:col>4</xdr:col>
      <xdr:colOff>57150</xdr:colOff>
      <xdr:row>309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2701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310</xdr:row>
      <xdr:rowOff>171450</xdr:rowOff>
    </xdr:from>
    <xdr:to>
      <xdr:col>4</xdr:col>
      <xdr:colOff>47625</xdr:colOff>
      <xdr:row>312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3301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294</xdr:row>
      <xdr:rowOff>152400</xdr:rowOff>
    </xdr:from>
    <xdr:to>
      <xdr:col>4</xdr:col>
      <xdr:colOff>47625</xdr:colOff>
      <xdr:row>296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0206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298</xdr:row>
      <xdr:rowOff>0</xdr:rowOff>
    </xdr:from>
    <xdr:to>
      <xdr:col>4</xdr:col>
      <xdr:colOff>104775</xdr:colOff>
      <xdr:row>299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0834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8"/>
  <sheetViews>
    <sheetView zoomScale="90" zoomScaleNormal="90" zoomScalePageLayoutView="0" workbookViewId="0" topLeftCell="A1">
      <selection activeCell="B16" sqref="B16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2">
        <v>1</v>
      </c>
      <c r="B1" s="63" t="s">
        <v>50</v>
      </c>
      <c r="C1" s="72" t="s">
        <v>29</v>
      </c>
      <c r="D1" s="73" t="s">
        <v>60</v>
      </c>
      <c r="E1" s="78">
        <v>42169</v>
      </c>
      <c r="F1" s="79"/>
      <c r="G1" s="72" t="s">
        <v>34</v>
      </c>
      <c r="H1" s="73" t="s">
        <v>58</v>
      </c>
      <c r="I1" s="77">
        <v>42260</v>
      </c>
      <c r="J1" s="80"/>
      <c r="R1" s="10" t="s">
        <v>2</v>
      </c>
      <c r="S1" s="10" t="s">
        <v>4</v>
      </c>
      <c r="T1" s="1" t="s">
        <v>3</v>
      </c>
      <c r="U1" s="60" t="s">
        <v>26</v>
      </c>
      <c r="V1" s="60" t="s">
        <v>27</v>
      </c>
    </row>
    <row r="2" spans="1:22" ht="15.75" customHeight="1">
      <c r="A2" s="43">
        <v>2</v>
      </c>
      <c r="B2" s="63" t="s">
        <v>44</v>
      </c>
      <c r="C2" s="37" t="str">
        <f>$B$1</f>
        <v>ASPTT NEVERS B</v>
      </c>
      <c r="D2" s="2" t="str">
        <f>$B$2</f>
        <v>FOURCHAMBAULT A</v>
      </c>
      <c r="E2" s="31"/>
      <c r="F2" s="32">
        <f>IF(E2="","",IF(E2="F","G",IF(E2="G","F",36-E2)))</f>
      </c>
      <c r="G2" s="5" t="str">
        <f>$B$1</f>
        <v>ASPTT NEVERS B</v>
      </c>
      <c r="H2" s="2" t="str">
        <f>$B$6</f>
        <v>SAINT-AMAND</v>
      </c>
      <c r="I2" s="31"/>
      <c r="J2" s="32">
        <f>IF(I2="","",IF(I2="F","G",IF(I2="G","F",36-I2)))</f>
      </c>
      <c r="P2" s="37" t="s">
        <v>36</v>
      </c>
      <c r="Q2" s="31"/>
      <c r="R2" s="48">
        <f aca="true" t="shared" si="0" ref="R2:R53">IF(Q2="","",IF(Q2="F",0,IF(Q2=18,2,IF(Q2&gt;18,3,1))))</f>
      </c>
      <c r="S2" s="46"/>
      <c r="T2" s="46"/>
      <c r="U2" s="49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3">
        <v>3</v>
      </c>
      <c r="B3" s="63" t="s">
        <v>51</v>
      </c>
      <c r="C3" s="37" t="str">
        <f>$B$3</f>
        <v>LUTHENAY</v>
      </c>
      <c r="D3" s="2" t="str">
        <f>$B$4</f>
        <v>CHATILLON</v>
      </c>
      <c r="E3" s="31"/>
      <c r="F3" s="32">
        <f aca="true" t="shared" si="1" ref="F3:F15">IF(E3="","",IF(E3="F","G",IF(E3="G","F",36-E3)))</f>
      </c>
      <c r="G3" s="5" t="str">
        <f>$B$3</f>
        <v>LUTHENAY</v>
      </c>
      <c r="H3" s="2" t="str">
        <f>$B$5</f>
        <v>CHAULGNES</v>
      </c>
      <c r="I3" s="31"/>
      <c r="J3" s="32">
        <f>IF(I3="","",IF(I3="F","G",IF(I3="G","F",36-I3)))</f>
      </c>
      <c r="P3" s="37" t="s">
        <v>36</v>
      </c>
      <c r="Q3" s="64" t="s">
        <v>28</v>
      </c>
      <c r="R3" s="26">
        <f t="shared" si="0"/>
      </c>
      <c r="S3" s="27"/>
      <c r="T3" s="27"/>
      <c r="U3" s="49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3">
        <v>4</v>
      </c>
      <c r="B4" s="63" t="s">
        <v>52</v>
      </c>
      <c r="C4" s="37" t="str">
        <f>$B$5</f>
        <v>CHAULGNES</v>
      </c>
      <c r="D4" s="2" t="str">
        <f>$B$6</f>
        <v>SAINT-AMAND</v>
      </c>
      <c r="E4" s="31"/>
      <c r="F4" s="32">
        <f t="shared" si="1"/>
      </c>
      <c r="G4" s="5" t="str">
        <f>$B$7</f>
        <v>CERCY B</v>
      </c>
      <c r="H4" s="2" t="str">
        <f>$B$4</f>
        <v>CHATILLON</v>
      </c>
      <c r="I4" s="31"/>
      <c r="J4" s="32">
        <f>IF(I4="","",IF(I4="F","G",IF(I4="G","F",36-I4)))</f>
      </c>
      <c r="M4" s="1"/>
      <c r="N4" s="1"/>
      <c r="P4" s="37" t="s">
        <v>36</v>
      </c>
      <c r="Q4" s="64" t="s">
        <v>28</v>
      </c>
      <c r="R4" s="26">
        <f t="shared" si="0"/>
      </c>
      <c r="S4" s="27"/>
      <c r="T4" s="27"/>
      <c r="U4" s="49">
        <f t="shared" si="2"/>
        <v>0</v>
      </c>
      <c r="V4" s="1">
        <f t="shared" si="3"/>
      </c>
    </row>
    <row r="5" spans="1:22" ht="15.75" customHeight="1" thickBot="1">
      <c r="A5" s="43">
        <v>5</v>
      </c>
      <c r="B5" s="63" t="s">
        <v>53</v>
      </c>
      <c r="C5" s="38" t="str">
        <f>$B$7</f>
        <v>CERCY B</v>
      </c>
      <c r="D5" s="11" t="str">
        <f>$B$8</f>
        <v>exempt</v>
      </c>
      <c r="E5" s="33"/>
      <c r="F5" s="34">
        <f t="shared" si="1"/>
      </c>
      <c r="G5" s="6" t="str">
        <f>$B$2</f>
        <v>FOURCHAMBAULT A</v>
      </c>
      <c r="H5" s="11" t="str">
        <f>$B$8</f>
        <v>exempt</v>
      </c>
      <c r="I5" s="33"/>
      <c r="J5" s="34">
        <f>IF(I5="","",IF(I5="F","G",IF(I5="G","F",36-I5)))</f>
      </c>
      <c r="M5" s="1"/>
      <c r="N5" s="1"/>
      <c r="P5" s="38" t="s">
        <v>36</v>
      </c>
      <c r="Q5" s="33"/>
      <c r="R5" s="26">
        <f t="shared" si="0"/>
      </c>
      <c r="S5" s="27"/>
      <c r="T5" s="27"/>
      <c r="U5" s="49">
        <f t="shared" si="2"/>
        <v>0</v>
      </c>
      <c r="V5" s="1">
        <f t="shared" si="3"/>
      </c>
    </row>
    <row r="6" spans="1:22" ht="15.75" customHeight="1">
      <c r="A6" s="43">
        <v>6</v>
      </c>
      <c r="B6" s="63" t="s">
        <v>49</v>
      </c>
      <c r="C6" s="72" t="s">
        <v>30</v>
      </c>
      <c r="D6" s="74" t="s">
        <v>59</v>
      </c>
      <c r="E6" s="78">
        <v>42169</v>
      </c>
      <c r="F6" s="79"/>
      <c r="G6" s="72" t="s">
        <v>35</v>
      </c>
      <c r="H6" s="74" t="s">
        <v>61</v>
      </c>
      <c r="I6" s="77">
        <v>42281</v>
      </c>
      <c r="J6" s="80"/>
      <c r="M6" s="1"/>
      <c r="N6" s="1"/>
      <c r="P6" s="2" t="s">
        <v>36</v>
      </c>
      <c r="Q6" s="65"/>
      <c r="R6" s="26">
        <f t="shared" si="0"/>
      </c>
      <c r="S6" s="27"/>
      <c r="T6" s="27"/>
      <c r="U6" s="49">
        <f t="shared" si="2"/>
        <v>0</v>
      </c>
      <c r="V6" s="1">
        <f t="shared" si="3"/>
      </c>
    </row>
    <row r="7" spans="1:22" ht="15.75" customHeight="1">
      <c r="A7" s="43">
        <v>7</v>
      </c>
      <c r="B7" s="63" t="s">
        <v>54</v>
      </c>
      <c r="C7" s="37" t="str">
        <f>$B$4</f>
        <v>CHATILLON</v>
      </c>
      <c r="D7" s="2" t="str">
        <f>$B$1</f>
        <v>ASPTT NEVERS B</v>
      </c>
      <c r="E7" s="31"/>
      <c r="F7" s="32">
        <f t="shared" si="1"/>
      </c>
      <c r="G7" s="5" t="str">
        <f>$B$6</f>
        <v>SAINT-AMAND</v>
      </c>
      <c r="H7" s="2" t="str">
        <f>$B$7</f>
        <v>CERCY B</v>
      </c>
      <c r="I7" s="31"/>
      <c r="J7" s="32">
        <f>IF(I7="","",IF(I7="F","G",IF(I7="G","F",36-I7)))</f>
      </c>
      <c r="M7" s="1"/>
      <c r="N7" s="1"/>
      <c r="P7" s="2" t="s">
        <v>36</v>
      </c>
      <c r="Q7" s="65"/>
      <c r="R7" s="26">
        <f t="shared" si="0"/>
      </c>
      <c r="S7" s="27"/>
      <c r="T7" s="27"/>
      <c r="U7" s="49">
        <f t="shared" si="2"/>
        <v>0</v>
      </c>
      <c r="V7" s="1">
        <f t="shared" si="3"/>
      </c>
    </row>
    <row r="8" spans="1:22" ht="15.75" customHeight="1" thickBot="1">
      <c r="A8" s="44">
        <v>8</v>
      </c>
      <c r="B8" s="62" t="s">
        <v>48</v>
      </c>
      <c r="C8" s="37" t="str">
        <f>$B$6</f>
        <v>SAINT-AMAND</v>
      </c>
      <c r="D8" s="2" t="str">
        <f>$B$3</f>
        <v>LUTHENAY</v>
      </c>
      <c r="E8" s="31"/>
      <c r="F8" s="32">
        <f>IF(E8="","",IF(E8="F","G",IF(E8="G","F",36-E8)))</f>
      </c>
      <c r="G8" s="5" t="str">
        <f>$B$4</f>
        <v>CHATILLON</v>
      </c>
      <c r="H8" s="2" t="str">
        <f>$B$2</f>
        <v>FOURCHAMBAULT A</v>
      </c>
      <c r="I8" s="31"/>
      <c r="J8" s="32">
        <f>IF(I8="","",IF(I8="F","G",IF(I8="G","F",36-I8)))</f>
      </c>
      <c r="M8" s="1"/>
      <c r="N8" s="1"/>
      <c r="P8" s="2" t="s">
        <v>36</v>
      </c>
      <c r="Q8" s="32" t="s">
        <v>28</v>
      </c>
      <c r="R8" s="50">
        <f t="shared" si="0"/>
      </c>
      <c r="S8" s="29">
        <f>SUM(R2:R8)</f>
        <v>0</v>
      </c>
      <c r="T8" s="29">
        <f>SUM(V2:V8)</f>
        <v>0</v>
      </c>
      <c r="U8" s="49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FOURCHAMBAULT A</v>
      </c>
      <c r="D9" s="2" t="str">
        <f>$B$7</f>
        <v>CERCY B</v>
      </c>
      <c r="E9" s="31"/>
      <c r="F9" s="32">
        <f t="shared" si="1"/>
      </c>
      <c r="G9" s="5" t="str">
        <f>$B$5</f>
        <v>CHAULGNES</v>
      </c>
      <c r="H9" s="2" t="str">
        <f>$B$1</f>
        <v>ASPTT NEVERS B</v>
      </c>
      <c r="I9" s="31"/>
      <c r="J9" s="32">
        <f>IF(I9="","",IF(I9="F","G",IF(I9="G","F",36-I9)))</f>
      </c>
      <c r="M9" s="1"/>
      <c r="N9" s="1"/>
      <c r="P9" s="11" t="s">
        <v>43</v>
      </c>
      <c r="Q9" s="34" t="s">
        <v>28</v>
      </c>
      <c r="R9" s="48">
        <f t="shared" si="0"/>
      </c>
      <c r="S9" s="46"/>
      <c r="T9" s="46"/>
      <c r="U9" s="49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CHAULGNES</v>
      </c>
      <c r="D10" s="11" t="str">
        <f>$B$8</f>
        <v>exempt</v>
      </c>
      <c r="E10" s="33"/>
      <c r="F10" s="34">
        <f t="shared" si="1"/>
      </c>
      <c r="G10" s="6" t="str">
        <f>$B$3</f>
        <v>LUTHENAY</v>
      </c>
      <c r="H10" s="11" t="str">
        <f>$B$8</f>
        <v>exempt</v>
      </c>
      <c r="I10" s="33"/>
      <c r="J10" s="34">
        <f>IF(I10="","",IF(I10="F","G",IF(I10="G","F",36-I10)))</f>
      </c>
      <c r="K10" s="61"/>
      <c r="M10" s="1"/>
      <c r="N10" s="1"/>
      <c r="P10" s="37" t="s">
        <v>43</v>
      </c>
      <c r="Q10" s="64" t="s">
        <v>28</v>
      </c>
      <c r="R10" s="26">
        <f t="shared" si="0"/>
      </c>
      <c r="S10" s="27"/>
      <c r="T10" s="27"/>
      <c r="U10" s="49">
        <f t="shared" si="2"/>
        <v>0</v>
      </c>
      <c r="V10" s="1">
        <f t="shared" si="3"/>
      </c>
    </row>
    <row r="11" spans="1:22" ht="15.75" customHeight="1">
      <c r="A11" s="58" t="s">
        <v>22</v>
      </c>
      <c r="B11" s="59"/>
      <c r="C11" s="72" t="s">
        <v>31</v>
      </c>
      <c r="D11" s="74" t="s">
        <v>62</v>
      </c>
      <c r="E11" s="78">
        <v>42183</v>
      </c>
      <c r="F11" s="79"/>
      <c r="M11" s="1"/>
      <c r="N11" s="1"/>
      <c r="P11" s="37" t="s">
        <v>43</v>
      </c>
      <c r="Q11" s="64" t="s">
        <v>28</v>
      </c>
      <c r="R11" s="26">
        <f t="shared" si="0"/>
      </c>
      <c r="S11" s="27"/>
      <c r="T11" s="27"/>
      <c r="U11" s="49">
        <f t="shared" si="2"/>
        <v>0</v>
      </c>
      <c r="V11" s="1">
        <f t="shared" si="3"/>
      </c>
    </row>
    <row r="12" spans="1:22" ht="15.75" customHeight="1" thickBot="1">
      <c r="A12" s="59" t="s">
        <v>23</v>
      </c>
      <c r="B12" s="59"/>
      <c r="C12" s="5" t="str">
        <f>$B$4</f>
        <v>CHATILLON</v>
      </c>
      <c r="D12" s="2" t="str">
        <f>$B$5</f>
        <v>CHAULGNES</v>
      </c>
      <c r="E12" s="31"/>
      <c r="F12" s="32">
        <f t="shared" si="1"/>
      </c>
      <c r="K12" s="39"/>
      <c r="L12" s="21"/>
      <c r="M12" s="40"/>
      <c r="N12" s="40"/>
      <c r="P12" s="5" t="s">
        <v>43</v>
      </c>
      <c r="Q12" s="64" t="s">
        <v>28</v>
      </c>
      <c r="R12" s="26">
        <f t="shared" si="0"/>
      </c>
      <c r="S12" s="27"/>
      <c r="T12" s="27"/>
      <c r="U12" s="49">
        <f t="shared" si="2"/>
        <v>0</v>
      </c>
      <c r="V12" s="1">
        <f t="shared" si="3"/>
      </c>
    </row>
    <row r="13" spans="1:22" ht="15.75" customHeight="1" thickBot="1">
      <c r="A13" s="59" t="s">
        <v>21</v>
      </c>
      <c r="B13" s="59"/>
      <c r="C13" s="5" t="str">
        <f>$B$2</f>
        <v>FOURCHAMBAULT A</v>
      </c>
      <c r="D13" s="2" t="str">
        <f>$B$3</f>
        <v>LUTHENAY</v>
      </c>
      <c r="E13" s="31"/>
      <c r="F13" s="35">
        <f t="shared" si="1"/>
      </c>
      <c r="G13" s="81" t="s">
        <v>0</v>
      </c>
      <c r="H13" s="82"/>
      <c r="I13" s="82"/>
      <c r="J13" s="83"/>
      <c r="K13" s="39"/>
      <c r="L13" s="21"/>
      <c r="M13" s="40"/>
      <c r="N13" s="40"/>
      <c r="P13" s="6" t="s">
        <v>43</v>
      </c>
      <c r="Q13" s="67" t="s">
        <v>28</v>
      </c>
      <c r="R13" s="26">
        <f t="shared" si="0"/>
      </c>
      <c r="S13" s="27"/>
      <c r="T13" s="27"/>
      <c r="U13" s="49">
        <f t="shared" si="2"/>
        <v>0</v>
      </c>
      <c r="V13" s="1">
        <f t="shared" si="3"/>
      </c>
    </row>
    <row r="14" spans="3:22" ht="15.75" customHeight="1">
      <c r="C14" s="5" t="str">
        <f>$B$7</f>
        <v>CERCY B</v>
      </c>
      <c r="D14" s="2" t="str">
        <f>$B$1</f>
        <v>ASPTT NEVERS B</v>
      </c>
      <c r="E14" s="31"/>
      <c r="F14" s="35">
        <f t="shared" si="1"/>
      </c>
      <c r="G14" s="75"/>
      <c r="H14" s="76"/>
      <c r="I14" s="45" t="s">
        <v>5</v>
      </c>
      <c r="J14" s="51" t="s">
        <v>6</v>
      </c>
      <c r="K14" s="39"/>
      <c r="L14" s="21"/>
      <c r="M14" s="40"/>
      <c r="N14" s="40"/>
      <c r="P14" s="2" t="s">
        <v>43</v>
      </c>
      <c r="Q14" s="32" t="s">
        <v>28</v>
      </c>
      <c r="R14" s="26">
        <f t="shared" si="0"/>
      </c>
      <c r="S14" s="27"/>
      <c r="T14" s="27"/>
      <c r="U14" s="49">
        <f t="shared" si="2"/>
        <v>0</v>
      </c>
      <c r="V14" s="1">
        <f t="shared" si="3"/>
      </c>
    </row>
    <row r="15" spans="3:22" ht="15.75" customHeight="1" thickBot="1">
      <c r="C15" s="6" t="str">
        <f>$B$6</f>
        <v>SAINT-AMAND</v>
      </c>
      <c r="D15" s="11" t="str">
        <f>$B$8</f>
        <v>exempt</v>
      </c>
      <c r="E15" s="33"/>
      <c r="F15" s="36">
        <f t="shared" si="1"/>
      </c>
      <c r="G15" s="13">
        <v>1</v>
      </c>
      <c r="H15" s="2"/>
      <c r="I15" s="28">
        <v>0</v>
      </c>
      <c r="J15" s="30">
        <v>0</v>
      </c>
      <c r="K15" s="39"/>
      <c r="L15" s="21"/>
      <c r="M15" s="40"/>
      <c r="N15" s="40"/>
      <c r="P15" s="2" t="s">
        <v>43</v>
      </c>
      <c r="Q15" s="32" t="s">
        <v>28</v>
      </c>
      <c r="R15" s="50">
        <f t="shared" si="0"/>
      </c>
      <c r="S15" s="29">
        <f>SUM(R9:R15)</f>
        <v>0</v>
      </c>
      <c r="T15" s="29">
        <f>SUM(V9:V15)</f>
        <v>0</v>
      </c>
      <c r="U15" s="49">
        <f t="shared" si="2"/>
        <v>0</v>
      </c>
      <c r="V15" s="1">
        <f t="shared" si="3"/>
      </c>
    </row>
    <row r="16" spans="3:22" ht="15.75" customHeight="1">
      <c r="C16" s="72" t="s">
        <v>32</v>
      </c>
      <c r="D16" s="74" t="s">
        <v>63</v>
      </c>
      <c r="E16" s="77">
        <v>42183</v>
      </c>
      <c r="F16" s="77"/>
      <c r="G16" s="13">
        <v>2</v>
      </c>
      <c r="H16" s="2"/>
      <c r="I16" s="28">
        <v>0</v>
      </c>
      <c r="J16" s="30">
        <v>0</v>
      </c>
      <c r="K16" s="39"/>
      <c r="L16" s="21"/>
      <c r="M16" s="40"/>
      <c r="N16" s="40"/>
      <c r="P16" s="2" t="s">
        <v>37</v>
      </c>
      <c r="Q16" s="32" t="s">
        <v>28</v>
      </c>
      <c r="R16" s="48">
        <f t="shared" si="0"/>
      </c>
      <c r="S16" s="46"/>
      <c r="T16" s="46"/>
      <c r="U16" s="49">
        <f t="shared" si="2"/>
        <v>0</v>
      </c>
      <c r="V16" s="1">
        <f t="shared" si="3"/>
      </c>
    </row>
    <row r="17" spans="3:22" ht="15.75" customHeight="1" thickBot="1">
      <c r="C17" s="5" t="str">
        <f>$B$5</f>
        <v>CHAULGNES</v>
      </c>
      <c r="D17" s="2" t="str">
        <f>$B$2</f>
        <v>FOURCHAMBAULT A</v>
      </c>
      <c r="E17" s="31"/>
      <c r="F17" s="35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39"/>
      <c r="L17" s="21"/>
      <c r="M17" s="40"/>
      <c r="N17" s="40"/>
      <c r="P17" s="11" t="s">
        <v>37</v>
      </c>
      <c r="Q17" s="68"/>
      <c r="R17" s="26">
        <f t="shared" si="0"/>
      </c>
      <c r="S17" s="27"/>
      <c r="T17" s="27"/>
      <c r="U17" s="49">
        <f t="shared" si="2"/>
        <v>0</v>
      </c>
      <c r="V17" s="1">
        <f t="shared" si="3"/>
      </c>
    </row>
    <row r="18" spans="3:22" ht="15.75" customHeight="1">
      <c r="C18" s="5" t="str">
        <f>$B$6</f>
        <v>SAINT-AMAND</v>
      </c>
      <c r="D18" s="2" t="str">
        <f>$B$4</f>
        <v>CHATILLON</v>
      </c>
      <c r="E18" s="31"/>
      <c r="F18" s="35">
        <f>IF(E18="","",IF(E18="F","G",IF(E18="G","F",36-E18)))</f>
      </c>
      <c r="G18" s="13">
        <v>4</v>
      </c>
      <c r="H18" s="2"/>
      <c r="I18" s="27"/>
      <c r="J18" s="70"/>
      <c r="K18" s="39"/>
      <c r="L18" s="21"/>
      <c r="M18" s="40"/>
      <c r="N18" s="40"/>
      <c r="P18" s="5" t="s">
        <v>37</v>
      </c>
      <c r="Q18" s="31"/>
      <c r="R18" s="26">
        <f t="shared" si="0"/>
      </c>
      <c r="S18" s="27"/>
      <c r="T18" s="27"/>
      <c r="U18" s="49">
        <f t="shared" si="2"/>
        <v>0</v>
      </c>
      <c r="V18" s="1">
        <f t="shared" si="3"/>
      </c>
    </row>
    <row r="19" spans="3:22" ht="15.75" customHeight="1">
      <c r="C19" s="5" t="str">
        <f>$B$3</f>
        <v>LUTHENAY</v>
      </c>
      <c r="D19" s="2" t="str">
        <f>$B$7</f>
        <v>CERCY B</v>
      </c>
      <c r="E19" s="31"/>
      <c r="F19" s="35">
        <f>IF(E19="","",IF(E19="F","G",IF(E19="G","F",36-E19)))</f>
      </c>
      <c r="G19" s="13">
        <v>5</v>
      </c>
      <c r="H19" s="2"/>
      <c r="I19" s="27"/>
      <c r="J19" s="70"/>
      <c r="K19" s="22"/>
      <c r="L19" s="21"/>
      <c r="M19" s="40"/>
      <c r="N19" s="40"/>
      <c r="P19" s="5" t="s">
        <v>37</v>
      </c>
      <c r="Q19" s="64" t="s">
        <v>28</v>
      </c>
      <c r="R19" s="26">
        <f t="shared" si="0"/>
      </c>
      <c r="S19" s="27"/>
      <c r="T19" s="27"/>
      <c r="U19" s="49">
        <f t="shared" si="2"/>
        <v>0</v>
      </c>
      <c r="V19" s="1">
        <f t="shared" si="3"/>
      </c>
    </row>
    <row r="20" spans="3:22" ht="15.75" customHeight="1" thickBot="1">
      <c r="C20" s="6" t="str">
        <f>$B$1</f>
        <v>ASPTT NEVERS B</v>
      </c>
      <c r="D20" s="11" t="str">
        <f>$B$8</f>
        <v>exempt</v>
      </c>
      <c r="E20" s="33"/>
      <c r="F20" s="36">
        <f>IF(E20="","",IF(E20="F","G",IF(E20="G","F",36-E20)))</f>
      </c>
      <c r="G20" s="13">
        <v>6</v>
      </c>
      <c r="H20" s="2"/>
      <c r="I20" s="27"/>
      <c r="J20" s="70"/>
      <c r="K20" s="22"/>
      <c r="L20" s="21"/>
      <c r="M20" s="40"/>
      <c r="N20" s="40"/>
      <c r="P20" s="5" t="s">
        <v>37</v>
      </c>
      <c r="Q20" s="31"/>
      <c r="R20" s="26">
        <f t="shared" si="0"/>
      </c>
      <c r="S20" s="27"/>
      <c r="T20" s="27"/>
      <c r="U20" s="49">
        <f t="shared" si="2"/>
        <v>0</v>
      </c>
      <c r="V20" s="1">
        <f t="shared" si="3"/>
      </c>
    </row>
    <row r="21" spans="3:22" ht="15.75" customHeight="1" thickBot="1">
      <c r="C21" s="72" t="s">
        <v>33</v>
      </c>
      <c r="D21" s="74" t="s">
        <v>57</v>
      </c>
      <c r="E21" s="77">
        <v>42260</v>
      </c>
      <c r="F21" s="77"/>
      <c r="G21" s="13">
        <v>7</v>
      </c>
      <c r="H21" s="2"/>
      <c r="I21" s="27"/>
      <c r="J21" s="70"/>
      <c r="K21" s="22"/>
      <c r="L21" s="21"/>
      <c r="M21" s="39"/>
      <c r="N21" s="39"/>
      <c r="P21" s="6" t="s">
        <v>37</v>
      </c>
      <c r="Q21" s="33"/>
      <c r="R21" s="26">
        <f t="shared" si="0"/>
      </c>
      <c r="S21" s="27"/>
      <c r="T21" s="27"/>
      <c r="U21" s="49">
        <f t="shared" si="2"/>
        <v>0</v>
      </c>
      <c r="V21" s="1">
        <f t="shared" si="3"/>
      </c>
    </row>
    <row r="22" spans="3:22" ht="15.75" customHeight="1" thickBot="1">
      <c r="C22" s="5" t="str">
        <f>$B$1</f>
        <v>ASPTT NEVERS B</v>
      </c>
      <c r="D22" s="2" t="str">
        <f>$B$3</f>
        <v>LUTHENAY</v>
      </c>
      <c r="E22" s="31"/>
      <c r="F22" s="35">
        <f>IF(E22="","",IF(E22="F","G",IF(E22="G","F",36-E22)))</f>
      </c>
      <c r="G22" s="14">
        <v>8</v>
      </c>
      <c r="H22" s="11"/>
      <c r="I22" s="69"/>
      <c r="J22" s="71"/>
      <c r="K22" s="7"/>
      <c r="L22" s="41"/>
      <c r="M22" s="39"/>
      <c r="N22" s="39"/>
      <c r="P22" s="2" t="s">
        <v>37</v>
      </c>
      <c r="Q22" s="32" t="s">
        <v>28</v>
      </c>
      <c r="R22" s="50">
        <f t="shared" si="0"/>
      </c>
      <c r="S22" s="29">
        <f>SUM(R16:R22)</f>
        <v>0</v>
      </c>
      <c r="T22" s="29">
        <f>SUM(V16:V22)</f>
        <v>0</v>
      </c>
      <c r="U22" s="49">
        <f t="shared" si="2"/>
        <v>0</v>
      </c>
      <c r="V22" s="1">
        <f t="shared" si="3"/>
      </c>
    </row>
    <row r="23" spans="3:22" ht="15.75" customHeight="1">
      <c r="C23" s="5" t="str">
        <f>$B$2</f>
        <v>FOURCHAMBAULT A</v>
      </c>
      <c r="D23" s="2" t="str">
        <f>$B$6</f>
        <v>SAINT-AMAND</v>
      </c>
      <c r="E23" s="31"/>
      <c r="F23" s="32">
        <f>IF(E23="","",IF(E23="F","G",IF(E23="G","F",36-E23)))</f>
      </c>
      <c r="K23" s="7"/>
      <c r="L23" s="41"/>
      <c r="M23" s="39"/>
      <c r="N23" s="39"/>
      <c r="P23" s="2" t="s">
        <v>38</v>
      </c>
      <c r="Q23" s="66"/>
      <c r="R23" s="48">
        <f t="shared" si="0"/>
      </c>
      <c r="S23" s="46"/>
      <c r="T23" s="46"/>
      <c r="U23" s="49">
        <f t="shared" si="2"/>
        <v>0</v>
      </c>
      <c r="V23" s="1">
        <f t="shared" si="3"/>
      </c>
    </row>
    <row r="24" spans="3:22" ht="15.75" customHeight="1">
      <c r="C24" s="5" t="str">
        <f>$B$7</f>
        <v>CERCY B</v>
      </c>
      <c r="D24" s="2" t="str">
        <f>$B$5</f>
        <v>CHAULGNES</v>
      </c>
      <c r="E24" s="31"/>
      <c r="F24" s="32">
        <f>IF(E24="","",IF(E24="F","G",IF(E24="G","F",36-E24)))</f>
      </c>
      <c r="K24" s="7"/>
      <c r="L24" s="41"/>
      <c r="M24" s="39"/>
      <c r="N24" s="39"/>
      <c r="P24" s="2" t="s">
        <v>38</v>
      </c>
      <c r="Q24" s="35" t="s">
        <v>28</v>
      </c>
      <c r="R24" s="26">
        <f t="shared" si="0"/>
      </c>
      <c r="S24" s="27"/>
      <c r="T24" s="27"/>
      <c r="U24" s="49">
        <f t="shared" si="2"/>
        <v>0</v>
      </c>
      <c r="V24" s="1">
        <f t="shared" si="3"/>
      </c>
    </row>
    <row r="25" spans="3:22" ht="15.75" customHeight="1" thickBot="1">
      <c r="C25" s="6" t="str">
        <f>$B$4</f>
        <v>CHATILLON</v>
      </c>
      <c r="D25" s="11" t="str">
        <f>$B$8</f>
        <v>exempt</v>
      </c>
      <c r="E25" s="33"/>
      <c r="F25" s="34">
        <f>IF(E25="","",IF(E25="F","G",IF(E25="G","F",36-E25)))</f>
      </c>
      <c r="K25" s="7"/>
      <c r="L25" s="7"/>
      <c r="M25" s="7"/>
      <c r="N25" s="7"/>
      <c r="P25" s="11" t="s">
        <v>38</v>
      </c>
      <c r="Q25" s="36" t="s">
        <v>28</v>
      </c>
      <c r="R25" s="26">
        <f t="shared" si="0"/>
      </c>
      <c r="S25" s="27"/>
      <c r="T25" s="27"/>
      <c r="U25" s="49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38</v>
      </c>
      <c r="Q26" s="31"/>
      <c r="R26" s="26">
        <f t="shared" si="0"/>
      </c>
      <c r="S26" s="27"/>
      <c r="T26" s="27"/>
      <c r="U26" s="49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38</v>
      </c>
      <c r="Q27" s="64" t="s">
        <v>28</v>
      </c>
      <c r="R27" s="26">
        <f t="shared" si="0"/>
      </c>
      <c r="S27" s="27"/>
      <c r="T27" s="27"/>
      <c r="U27" s="49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38</v>
      </c>
      <c r="Q28" s="31"/>
      <c r="R28" s="26">
        <f t="shared" si="0"/>
      </c>
      <c r="S28" s="27"/>
      <c r="T28" s="27"/>
      <c r="U28" s="49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38</v>
      </c>
      <c r="Q29" s="33"/>
      <c r="R29" s="26">
        <f t="shared" si="0"/>
      </c>
      <c r="S29" s="27"/>
      <c r="T29" s="27"/>
      <c r="U29" s="49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39</v>
      </c>
      <c r="Q30" s="35" t="s">
        <v>28</v>
      </c>
      <c r="R30" s="26">
        <f t="shared" si="0"/>
      </c>
      <c r="S30" s="27"/>
      <c r="T30" s="27"/>
      <c r="U30" s="49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39</v>
      </c>
      <c r="Q31" s="66"/>
      <c r="R31" s="26">
        <f t="shared" si="0"/>
      </c>
      <c r="S31" s="27"/>
      <c r="T31" s="27"/>
      <c r="U31" s="49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39</v>
      </c>
      <c r="Q32" s="66"/>
      <c r="R32" s="50">
        <f t="shared" si="0"/>
      </c>
      <c r="S32" s="29">
        <f>SUM(R27:R32)</f>
        <v>0</v>
      </c>
      <c r="T32" s="29">
        <f>SUM(V27:V32)</f>
        <v>0</v>
      </c>
      <c r="U32" s="49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39</v>
      </c>
      <c r="Q33" s="36" t="s">
        <v>28</v>
      </c>
      <c r="R33" s="48">
        <f t="shared" si="0"/>
      </c>
      <c r="S33" s="46"/>
      <c r="T33" s="46"/>
      <c r="U33" s="49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39</v>
      </c>
      <c r="Q34" s="31"/>
      <c r="R34" s="26">
        <f t="shared" si="0"/>
      </c>
      <c r="S34" s="27"/>
      <c r="T34" s="27"/>
      <c r="U34" s="49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39</v>
      </c>
      <c r="Q35" s="64" t="s">
        <v>28</v>
      </c>
      <c r="R35" s="26">
        <f t="shared" si="0"/>
      </c>
      <c r="S35" s="27"/>
      <c r="T35" s="27"/>
      <c r="U35" s="49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39</v>
      </c>
      <c r="Q36" s="31"/>
      <c r="R36" s="26">
        <f t="shared" si="0"/>
      </c>
      <c r="S36" s="27"/>
      <c r="T36" s="27"/>
      <c r="U36" s="49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40</v>
      </c>
      <c r="Q37" s="33"/>
      <c r="R37" s="26">
        <f t="shared" si="0"/>
      </c>
      <c r="S37" s="27"/>
      <c r="T37" s="27"/>
      <c r="U37" s="49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40</v>
      </c>
      <c r="Q38" s="66"/>
      <c r="R38" s="26">
        <f t="shared" si="0"/>
      </c>
      <c r="S38" s="27"/>
      <c r="T38" s="27"/>
      <c r="U38" s="49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40</v>
      </c>
      <c r="Q39" s="32" t="s">
        <v>28</v>
      </c>
      <c r="R39" s="50">
        <f t="shared" si="0"/>
      </c>
      <c r="S39" s="29">
        <f>SUM(R33:R39)</f>
        <v>0</v>
      </c>
      <c r="T39" s="29">
        <f>SUM(V33:V39)</f>
        <v>0</v>
      </c>
      <c r="U39" s="49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40</v>
      </c>
      <c r="Q40" s="65"/>
      <c r="R40" s="48">
        <f t="shared" si="0"/>
      </c>
      <c r="S40" s="46"/>
      <c r="T40" s="46"/>
      <c r="U40" s="49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40</v>
      </c>
      <c r="Q41" s="34" t="s">
        <v>28</v>
      </c>
      <c r="R41" s="26">
        <f t="shared" si="0"/>
      </c>
      <c r="S41" s="27"/>
      <c r="T41" s="27"/>
      <c r="U41" s="49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40</v>
      </c>
      <c r="Q42" s="64" t="s">
        <v>28</v>
      </c>
      <c r="R42" s="26">
        <f t="shared" si="0"/>
      </c>
      <c r="S42" s="27"/>
      <c r="T42" s="27"/>
      <c r="U42" s="49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40</v>
      </c>
      <c r="Q43" s="31"/>
      <c r="R43" s="26">
        <f t="shared" si="0"/>
      </c>
      <c r="S43" s="27"/>
      <c r="T43" s="27"/>
      <c r="U43" s="49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41</v>
      </c>
      <c r="Q44" s="64" t="s">
        <v>28</v>
      </c>
      <c r="R44" s="26">
        <f t="shared" si="0"/>
      </c>
      <c r="S44" s="27"/>
      <c r="T44" s="27"/>
      <c r="U44" s="49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41</v>
      </c>
      <c r="Q45" s="33"/>
      <c r="R45" s="26">
        <f t="shared" si="0"/>
      </c>
      <c r="S45" s="27"/>
      <c r="T45" s="27"/>
      <c r="U45" s="49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41</v>
      </c>
      <c r="Q46" s="65"/>
      <c r="R46" s="50">
        <f t="shared" si="0"/>
      </c>
      <c r="S46" s="29">
        <f>SUM(R40:R46)</f>
        <v>0</v>
      </c>
      <c r="T46" s="29">
        <f>SUM(V40:V46)</f>
        <v>0</v>
      </c>
      <c r="U46" s="49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41</v>
      </c>
      <c r="Q47" s="65"/>
      <c r="R47" s="48">
        <f t="shared" si="0"/>
      </c>
      <c r="S47" s="46"/>
      <c r="T47" s="46"/>
      <c r="U47" s="49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41</v>
      </c>
      <c r="Q48" s="32" t="s">
        <v>28</v>
      </c>
      <c r="R48" s="26">
        <f t="shared" si="0"/>
      </c>
      <c r="S48" s="27"/>
      <c r="T48" s="27"/>
      <c r="U48" s="49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41</v>
      </c>
      <c r="Q49" s="34" t="s">
        <v>28</v>
      </c>
      <c r="R49" s="26">
        <f t="shared" si="0"/>
      </c>
      <c r="S49" s="27"/>
      <c r="T49" s="27"/>
      <c r="U49" s="49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41</v>
      </c>
      <c r="Q50" s="31"/>
      <c r="R50" s="26">
        <f t="shared" si="0"/>
      </c>
      <c r="S50" s="27"/>
      <c r="T50" s="27"/>
      <c r="U50" s="49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42</v>
      </c>
      <c r="Q51" s="31"/>
      <c r="R51" s="26">
        <f t="shared" si="0"/>
      </c>
      <c r="S51" s="27"/>
      <c r="T51" s="27"/>
      <c r="U51" s="49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42</v>
      </c>
      <c r="Q52" s="64" t="s">
        <v>28</v>
      </c>
      <c r="R52" s="26">
        <f t="shared" si="0"/>
      </c>
      <c r="S52" s="27"/>
      <c r="T52" s="27"/>
      <c r="U52" s="49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42</v>
      </c>
      <c r="Q53" s="33"/>
      <c r="R53" s="50">
        <f t="shared" si="0"/>
      </c>
      <c r="S53" s="29">
        <f>SUM(R47:R53)</f>
        <v>0</v>
      </c>
      <c r="T53" s="29">
        <f>SUM(V47:V53)</f>
        <v>0</v>
      </c>
      <c r="U53" s="49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42</v>
      </c>
      <c r="Q54" s="32" t="s">
        <v>28</v>
      </c>
      <c r="R54" s="39"/>
      <c r="S54" s="39"/>
      <c r="T54" s="39"/>
      <c r="U54" s="39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42</v>
      </c>
      <c r="Q55" s="65"/>
    </row>
    <row r="56" spans="7:17" ht="15">
      <c r="G56" s="25"/>
      <c r="H56" s="25"/>
      <c r="I56" s="16"/>
      <c r="J56" s="16"/>
      <c r="P56" s="2" t="s">
        <v>42</v>
      </c>
      <c r="Q56" s="65"/>
    </row>
    <row r="57" spans="7:17" ht="15.75" thickBot="1">
      <c r="G57" s="25"/>
      <c r="H57" s="25"/>
      <c r="I57" s="16"/>
      <c r="J57" s="16"/>
      <c r="P57" s="11" t="s">
        <v>42</v>
      </c>
      <c r="Q57" s="34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7"/>
      <c r="B287" s="47"/>
      <c r="C287" s="15"/>
      <c r="D287" s="15"/>
      <c r="E287" s="16"/>
      <c r="F287" s="16"/>
      <c r="G287" s="15"/>
      <c r="H287" s="15"/>
      <c r="I287" s="16"/>
      <c r="J287" s="16"/>
      <c r="K287" s="47"/>
    </row>
    <row r="288" spans="1:11" ht="15">
      <c r="A288" s="47"/>
      <c r="B288" s="47"/>
      <c r="C288" s="15"/>
      <c r="D288" s="15"/>
      <c r="E288" s="16"/>
      <c r="F288" s="16"/>
      <c r="G288" s="15"/>
      <c r="H288" s="15"/>
      <c r="I288" s="16"/>
      <c r="J288" s="16"/>
      <c r="K288" s="47"/>
    </row>
    <row r="289" spans="1:11" ht="15">
      <c r="A289" s="47"/>
      <c r="B289" s="47"/>
      <c r="C289" s="15"/>
      <c r="D289" s="15"/>
      <c r="E289" s="16"/>
      <c r="F289" s="16"/>
      <c r="G289" s="15"/>
      <c r="H289" s="15"/>
      <c r="I289" s="16"/>
      <c r="J289" s="16"/>
      <c r="K289" s="47"/>
    </row>
    <row r="290" spans="1:11" ht="15">
      <c r="A290" s="47"/>
      <c r="B290" s="47" t="s">
        <v>25</v>
      </c>
      <c r="C290" s="15"/>
      <c r="D290" s="15"/>
      <c r="E290" s="16"/>
      <c r="F290" s="16"/>
      <c r="G290" s="15"/>
      <c r="H290" s="15"/>
      <c r="I290" s="16"/>
      <c r="J290" s="16"/>
      <c r="K290" s="47"/>
    </row>
    <row r="291" spans="1:11" ht="15">
      <c r="A291" s="47"/>
      <c r="B291" s="47"/>
      <c r="C291" s="15"/>
      <c r="D291" s="15"/>
      <c r="E291" s="16"/>
      <c r="F291" s="16"/>
      <c r="G291" s="15"/>
      <c r="H291" s="15"/>
      <c r="I291" s="16"/>
      <c r="J291" s="16"/>
      <c r="K291" s="47"/>
    </row>
    <row r="292" spans="1:11" ht="15">
      <c r="A292" s="47"/>
      <c r="B292" s="47" t="s">
        <v>7</v>
      </c>
      <c r="C292" s="15"/>
      <c r="D292" s="15"/>
      <c r="E292" s="16"/>
      <c r="F292" s="16"/>
      <c r="G292" s="15"/>
      <c r="H292" s="15"/>
      <c r="I292" s="16"/>
      <c r="J292" s="16"/>
      <c r="K292" s="47"/>
    </row>
    <row r="293" spans="1:11" ht="15">
      <c r="A293" s="47"/>
      <c r="B293" s="47"/>
      <c r="C293" s="15"/>
      <c r="D293" s="15"/>
      <c r="E293" s="16"/>
      <c r="F293" s="16"/>
      <c r="G293" s="15"/>
      <c r="H293" s="15"/>
      <c r="I293" s="16"/>
      <c r="J293" s="16"/>
      <c r="K293" s="47"/>
    </row>
    <row r="294" spans="1:11" ht="15">
      <c r="A294" s="47"/>
      <c r="B294" s="55" t="s">
        <v>19</v>
      </c>
      <c r="C294" s="15"/>
      <c r="D294" s="15"/>
      <c r="E294" s="16"/>
      <c r="F294" s="16"/>
      <c r="G294" s="15"/>
      <c r="H294" s="15"/>
      <c r="I294" s="16"/>
      <c r="J294" s="16"/>
      <c r="K294" s="47"/>
    </row>
    <row r="295" spans="1:11" ht="15">
      <c r="A295" s="47"/>
      <c r="B295" s="47"/>
      <c r="C295" s="15"/>
      <c r="D295" s="15"/>
      <c r="E295" s="16"/>
      <c r="F295" s="16"/>
      <c r="G295" s="15"/>
      <c r="H295" s="15"/>
      <c r="I295" s="16"/>
      <c r="J295" s="16"/>
      <c r="K295" s="47"/>
    </row>
    <row r="296" spans="1:11" ht="15">
      <c r="A296" s="47"/>
      <c r="B296" s="47" t="s">
        <v>8</v>
      </c>
      <c r="C296" s="15"/>
      <c r="D296" s="15"/>
      <c r="E296" s="16"/>
      <c r="F296" s="16"/>
      <c r="G296" s="15"/>
      <c r="H296" s="15"/>
      <c r="I296" s="16"/>
      <c r="J296" s="16"/>
      <c r="K296" s="47"/>
    </row>
    <row r="297" spans="1:11" ht="15">
      <c r="A297" s="47"/>
      <c r="B297" s="47"/>
      <c r="C297" s="17"/>
      <c r="D297" s="17"/>
      <c r="E297" s="17"/>
      <c r="F297" s="17"/>
      <c r="G297" s="15"/>
      <c r="H297" s="15"/>
      <c r="I297" s="16"/>
      <c r="J297" s="16"/>
      <c r="K297" s="47"/>
    </row>
    <row r="298" spans="1:11" ht="15">
      <c r="A298" s="47"/>
      <c r="B298" s="47" t="s">
        <v>10</v>
      </c>
      <c r="C298" s="17"/>
      <c r="D298" s="17"/>
      <c r="E298" s="17"/>
      <c r="F298" s="17"/>
      <c r="G298" s="15"/>
      <c r="H298" s="15"/>
      <c r="I298" s="16"/>
      <c r="J298" s="16"/>
      <c r="K298" s="47"/>
    </row>
    <row r="299" spans="1:11" ht="15">
      <c r="A299" s="47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7"/>
    </row>
    <row r="300" spans="1:11" ht="15">
      <c r="A300" s="47"/>
      <c r="B300" s="47"/>
      <c r="C300" s="17" t="s">
        <v>16</v>
      </c>
      <c r="D300" s="15"/>
      <c r="E300" s="16"/>
      <c r="F300" s="16"/>
      <c r="G300" s="15"/>
      <c r="H300" s="15"/>
      <c r="I300" s="16"/>
      <c r="J300" s="16"/>
      <c r="K300" s="47"/>
    </row>
    <row r="301" spans="2:10" ht="15">
      <c r="B301" s="47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ASPTT NEVERS B</v>
      </c>
      <c r="D302" s="2" t="str">
        <f>$B$2</f>
        <v>FOURCHAMBAULT A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LUTHENAY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7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7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7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7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7"/>
      <c r="B309" s="47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7"/>
      <c r="B310" s="47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7"/>
      <c r="B311" s="47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7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7"/>
      <c r="B313" s="47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7"/>
      <c r="B314" s="47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7"/>
      <c r="B315" s="47"/>
      <c r="C315" s="2" t="str">
        <f>$B$1</f>
        <v>ASPTT NEVERS B</v>
      </c>
      <c r="D315" s="2" t="str">
        <f>$B$2</f>
        <v>FOURCHAMBAULT A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7"/>
      <c r="B316" s="47"/>
      <c r="C316" s="2" t="str">
        <f>$B$3</f>
        <v>LUTHENAY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7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7"/>
      <c r="B318" s="47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7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7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7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7"/>
      <c r="B322" s="56" t="s">
        <v>24</v>
      </c>
      <c r="D322" s="52"/>
      <c r="E322" s="52"/>
      <c r="F322" s="52"/>
      <c r="G322" s="52"/>
      <c r="H322" s="15"/>
      <c r="I322" s="16"/>
      <c r="J322" s="16"/>
    </row>
    <row r="323" spans="1:10" ht="15">
      <c r="A323" s="47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7"/>
      <c r="B324" s="57" t="s">
        <v>20</v>
      </c>
      <c r="C324" s="53"/>
      <c r="D324" s="53"/>
      <c r="E324" s="54"/>
      <c r="F324" s="54"/>
      <c r="G324" s="53"/>
      <c r="H324" s="53"/>
      <c r="I324" s="54"/>
      <c r="J324" s="16"/>
    </row>
    <row r="325" spans="1:10" ht="15">
      <c r="A325" s="47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7"/>
      <c r="B326" s="47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7"/>
      <c r="B327" s="47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7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C12:F15 D17:F20 C22:F25 H2:J5 K19:K26 C2:F5 C16:C21 G1:G5 O1:O50 P1:U53 H15:H21 I14:J21 D7:J10 C7:C11">
    <cfRule type="cellIs" priority="6" dxfId="0" operator="equal" stopIfTrue="1">
      <formula>"Exempt"</formula>
    </cfRule>
  </conditionalFormatting>
  <conditionalFormatting sqref="P54:Q57">
    <cfRule type="cellIs" priority="5" dxfId="0" operator="equal" stopIfTrue="1">
      <formula>"Exempt"</formula>
    </cfRule>
  </conditionalFormatting>
  <conditionalFormatting sqref="H22">
    <cfRule type="cellIs" priority="4" dxfId="0" operator="equal" stopIfTrue="1">
      <formula>"Exempt"</formula>
    </cfRule>
  </conditionalFormatting>
  <conditionalFormatting sqref="G6">
    <cfRule type="cellIs" priority="3" dxfId="0" operator="equal" stopIfTrue="1">
      <formula>"Exempt"</formula>
    </cfRule>
  </conditionalFormatting>
  <conditionalFormatting sqref="C1">
    <cfRule type="cellIs" priority="2" dxfId="0" operator="equal" stopIfTrue="1">
      <formula>"Exempt"</formula>
    </cfRule>
  </conditionalFormatting>
  <conditionalFormatting sqref="C6">
    <cfRule type="cellIs" priority="1" dxfId="0" operator="equal" stopIfTrue="1">
      <formula>"Exempt"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="90" zoomScaleNormal="90" zoomScalePageLayoutView="0" workbookViewId="0" topLeftCell="A1">
      <selection activeCell="B9" sqref="B9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1" customWidth="1"/>
    <col min="9" max="10" width="5.7109375" style="4" customWidth="1"/>
    <col min="11" max="11" width="13.57421875" style="1" hidden="1" customWidth="1"/>
    <col min="12" max="12" width="24.7109375" style="12" hidden="1" customWidth="1"/>
    <col min="13" max="15" width="10.7109375" style="1" hidden="1" customWidth="1"/>
    <col min="16" max="16" width="12.7109375" style="1" hidden="1" customWidth="1"/>
    <col min="17" max="17" width="10.7109375" style="1" hidden="1" customWidth="1"/>
    <col min="18" max="18" width="12.28125" style="1" hidden="1" customWidth="1"/>
    <col min="19" max="16384" width="39.28125" style="1" customWidth="1"/>
  </cols>
  <sheetData>
    <row r="1" spans="1:18" ht="15.75" customHeight="1" thickBot="1">
      <c r="A1" s="42">
        <v>1</v>
      </c>
      <c r="B1" s="63" t="s">
        <v>45</v>
      </c>
      <c r="C1" s="72" t="s">
        <v>29</v>
      </c>
      <c r="D1" s="73" t="s">
        <v>64</v>
      </c>
      <c r="E1" s="78">
        <v>42183</v>
      </c>
      <c r="F1" s="79"/>
      <c r="N1" s="10" t="s">
        <v>2</v>
      </c>
      <c r="O1" s="10" t="s">
        <v>4</v>
      </c>
      <c r="P1" s="1" t="s">
        <v>3</v>
      </c>
      <c r="Q1" s="60" t="s">
        <v>26</v>
      </c>
      <c r="R1" s="60" t="s">
        <v>27</v>
      </c>
    </row>
    <row r="2" spans="1:18" ht="15.75" customHeight="1">
      <c r="A2" s="43">
        <v>2</v>
      </c>
      <c r="B2" s="63" t="s">
        <v>55</v>
      </c>
      <c r="C2" s="37" t="str">
        <f>$B$1</f>
        <v>ASPTT NEVERS A</v>
      </c>
      <c r="D2" s="2" t="str">
        <f>$B$2</f>
        <v>CERCY A</v>
      </c>
      <c r="E2" s="31"/>
      <c r="F2" s="32">
        <f>IF(E2="","",IF(E2="F","G",IF(E2="G","F",36-E2)))</f>
      </c>
      <c r="L2" s="37" t="s">
        <v>36</v>
      </c>
      <c r="M2" s="31"/>
      <c r="N2" s="48">
        <f aca="true" t="shared" si="0" ref="N2:N48">IF(M2="","",IF(M2="F",0,IF(M2=18,2,IF(M2&gt;18,3,1))))</f>
      </c>
      <c r="O2" s="46"/>
      <c r="P2" s="46"/>
      <c r="Q2" s="49">
        <f>IF(M2="G",19,IF(M2="",0,M2))</f>
        <v>0</v>
      </c>
      <c r="R2" s="1">
        <f>IF(M2="","",IF(Q2=36,36,IF(Q2=0,-36,IF(Q2=19,19,IF(Q2="f",-19,Q2-(36-Q2))))))</f>
      </c>
    </row>
    <row r="3" spans="1:18" ht="15.75" customHeight="1">
      <c r="A3" s="43">
        <v>3</v>
      </c>
      <c r="B3" s="63" t="s">
        <v>39</v>
      </c>
      <c r="C3" s="37" t="str">
        <f>$B$3</f>
        <v>FOURCHAMBAULT B</v>
      </c>
      <c r="D3" s="2" t="str">
        <f>$B$4</f>
        <v>GIMOUILLE</v>
      </c>
      <c r="E3" s="31"/>
      <c r="F3" s="32">
        <f aca="true" t="shared" si="1" ref="F3:F12">IF(E3="","",IF(E3="F","G",IF(E3="G","F",36-E3)))</f>
      </c>
      <c r="L3" s="37" t="s">
        <v>36</v>
      </c>
      <c r="M3" s="64" t="s">
        <v>28</v>
      </c>
      <c r="N3" s="26">
        <f t="shared" si="0"/>
      </c>
      <c r="O3" s="27"/>
      <c r="P3" s="27"/>
      <c r="Q3" s="49">
        <f aca="true" t="shared" si="2" ref="Q3:Q48">IF(M3="G",19,IF(M3="",0,M3))</f>
        <v>0</v>
      </c>
      <c r="R3" s="1">
        <f aca="true" t="shared" si="3" ref="R3:R48">IF(M3="","",IF(Q3=36,36,IF(Q3=0,-36,IF(Q3=19,19,IF(Q3="f",-19,Q3-(36-Q3))))))</f>
      </c>
    </row>
    <row r="4" spans="1:18" ht="15.75" customHeight="1" thickBot="1">
      <c r="A4" s="43">
        <v>4</v>
      </c>
      <c r="B4" s="63" t="s">
        <v>56</v>
      </c>
      <c r="C4" s="37" t="str">
        <f>$B$5</f>
        <v>GUERIGNY C</v>
      </c>
      <c r="D4" s="2" t="str">
        <f>$B$6</f>
        <v>URZY</v>
      </c>
      <c r="E4" s="31"/>
      <c r="F4" s="32">
        <f t="shared" si="1"/>
      </c>
      <c r="I4" s="1"/>
      <c r="J4" s="1"/>
      <c r="L4" s="37" t="s">
        <v>36</v>
      </c>
      <c r="M4" s="64" t="s">
        <v>28</v>
      </c>
      <c r="N4" s="26">
        <f t="shared" si="0"/>
      </c>
      <c r="O4" s="27"/>
      <c r="P4" s="27"/>
      <c r="Q4" s="49">
        <f t="shared" si="2"/>
        <v>0</v>
      </c>
      <c r="R4" s="1">
        <f t="shared" si="3"/>
      </c>
    </row>
    <row r="5" spans="1:18" ht="15.75" customHeight="1">
      <c r="A5" s="43">
        <v>5</v>
      </c>
      <c r="B5" s="63" t="s">
        <v>47</v>
      </c>
      <c r="C5" s="72" t="s">
        <v>30</v>
      </c>
      <c r="D5" s="74" t="s">
        <v>63</v>
      </c>
      <c r="E5" s="78">
        <v>42183</v>
      </c>
      <c r="F5" s="79"/>
      <c r="I5" s="1"/>
      <c r="J5" s="1"/>
      <c r="L5" s="2" t="s">
        <v>36</v>
      </c>
      <c r="M5" s="65"/>
      <c r="N5" s="26">
        <f t="shared" si="0"/>
      </c>
      <c r="O5" s="27"/>
      <c r="P5" s="27"/>
      <c r="Q5" s="49">
        <f t="shared" si="2"/>
        <v>0</v>
      </c>
      <c r="R5" s="1">
        <f t="shared" si="3"/>
      </c>
    </row>
    <row r="6" spans="1:18" ht="15.75" customHeight="1" thickBot="1">
      <c r="A6" s="43">
        <v>6</v>
      </c>
      <c r="B6" s="63" t="s">
        <v>46</v>
      </c>
      <c r="C6" s="37" t="str">
        <f>$B$1</f>
        <v>ASPTT NEVERS A</v>
      </c>
      <c r="D6" s="2" t="str">
        <f>$B$3</f>
        <v>FOURCHAMBAULT B</v>
      </c>
      <c r="E6" s="31"/>
      <c r="F6" s="32">
        <f t="shared" si="1"/>
      </c>
      <c r="I6" s="1"/>
      <c r="J6" s="1"/>
      <c r="L6" s="2" t="s">
        <v>36</v>
      </c>
      <c r="M6" s="65"/>
      <c r="N6" s="26">
        <f t="shared" si="0"/>
      </c>
      <c r="O6" s="27"/>
      <c r="P6" s="27"/>
      <c r="Q6" s="49">
        <f t="shared" si="2"/>
        <v>0</v>
      </c>
      <c r="R6" s="1">
        <f t="shared" si="3"/>
      </c>
    </row>
    <row r="7" spans="1:18" ht="15.75" customHeight="1" thickBot="1">
      <c r="A7" s="19"/>
      <c r="B7" s="19"/>
      <c r="C7" s="5" t="str">
        <f>$B$2</f>
        <v>CERCY A</v>
      </c>
      <c r="D7" s="2" t="str">
        <f>$B$5</f>
        <v>GUERIGNY C</v>
      </c>
      <c r="E7" s="31"/>
      <c r="F7" s="32">
        <f t="shared" si="1"/>
      </c>
      <c r="I7" s="1"/>
      <c r="J7" s="1"/>
      <c r="L7" s="11" t="s">
        <v>43</v>
      </c>
      <c r="M7" s="34" t="s">
        <v>28</v>
      </c>
      <c r="N7" s="48">
        <f t="shared" si="0"/>
      </c>
      <c r="O7" s="46"/>
      <c r="P7" s="46"/>
      <c r="Q7" s="49">
        <f t="shared" si="2"/>
        <v>0</v>
      </c>
      <c r="R7" s="1">
        <f t="shared" si="3"/>
      </c>
    </row>
    <row r="8" spans="1:18" ht="15.75" customHeight="1" thickBot="1">
      <c r="A8" s="19"/>
      <c r="B8" s="19"/>
      <c r="C8" s="6" t="str">
        <f>$B$4</f>
        <v>GIMOUILLE</v>
      </c>
      <c r="D8" s="11" t="str">
        <f>$B$6</f>
        <v>URZY</v>
      </c>
      <c r="E8" s="33"/>
      <c r="F8" s="34">
        <f t="shared" si="1"/>
      </c>
      <c r="G8" s="61"/>
      <c r="I8" s="1"/>
      <c r="J8" s="1"/>
      <c r="L8" s="37" t="s">
        <v>43</v>
      </c>
      <c r="M8" s="64" t="s">
        <v>28</v>
      </c>
      <c r="N8" s="26">
        <f t="shared" si="0"/>
      </c>
      <c r="O8" s="27"/>
      <c r="P8" s="27"/>
      <c r="Q8" s="49">
        <f t="shared" si="2"/>
        <v>0</v>
      </c>
      <c r="R8" s="1">
        <f t="shared" si="3"/>
      </c>
    </row>
    <row r="9" spans="1:18" ht="15.75" customHeight="1">
      <c r="A9" s="58" t="s">
        <v>22</v>
      </c>
      <c r="B9" s="59"/>
      <c r="C9" s="72" t="s">
        <v>31</v>
      </c>
      <c r="D9" s="74" t="s">
        <v>57</v>
      </c>
      <c r="E9" s="78">
        <v>42260</v>
      </c>
      <c r="F9" s="79"/>
      <c r="I9" s="1"/>
      <c r="J9" s="1"/>
      <c r="L9" s="37" t="s">
        <v>43</v>
      </c>
      <c r="M9" s="64" t="s">
        <v>28</v>
      </c>
      <c r="N9" s="26">
        <f t="shared" si="0"/>
      </c>
      <c r="O9" s="27"/>
      <c r="P9" s="27"/>
      <c r="Q9" s="49">
        <f t="shared" si="2"/>
        <v>0</v>
      </c>
      <c r="R9" s="1">
        <f t="shared" si="3"/>
      </c>
    </row>
    <row r="10" spans="1:18" ht="15.75" customHeight="1" thickBot="1">
      <c r="A10" s="59" t="s">
        <v>23</v>
      </c>
      <c r="B10" s="59"/>
      <c r="C10" s="5" t="str">
        <f>$B$1</f>
        <v>ASPTT NEVERS A</v>
      </c>
      <c r="D10" s="2" t="str">
        <f>$B$4</f>
        <v>GIMOUILLE</v>
      </c>
      <c r="E10" s="31"/>
      <c r="F10" s="32">
        <f t="shared" si="1"/>
      </c>
      <c r="G10" s="39"/>
      <c r="H10" s="21"/>
      <c r="I10" s="40"/>
      <c r="J10" s="40"/>
      <c r="L10" s="5" t="s">
        <v>43</v>
      </c>
      <c r="M10" s="64" t="s">
        <v>28</v>
      </c>
      <c r="N10" s="26">
        <f t="shared" si="0"/>
      </c>
      <c r="O10" s="27"/>
      <c r="P10" s="27"/>
      <c r="Q10" s="49">
        <f t="shared" si="2"/>
        <v>0</v>
      </c>
      <c r="R10" s="1">
        <f t="shared" si="3"/>
      </c>
    </row>
    <row r="11" spans="1:18" ht="15.75" customHeight="1" thickBot="1">
      <c r="A11" s="59" t="s">
        <v>21</v>
      </c>
      <c r="B11" s="59"/>
      <c r="C11" s="5" t="str">
        <f>$B$2</f>
        <v>CERCY A</v>
      </c>
      <c r="D11" s="2" t="str">
        <f>$B$6</f>
        <v>URZY</v>
      </c>
      <c r="E11" s="31"/>
      <c r="F11" s="35">
        <f t="shared" si="1"/>
      </c>
      <c r="G11" s="81" t="s">
        <v>0</v>
      </c>
      <c r="H11" s="82"/>
      <c r="I11" s="82"/>
      <c r="J11" s="83"/>
      <c r="L11" s="6" t="s">
        <v>43</v>
      </c>
      <c r="M11" s="67" t="s">
        <v>28</v>
      </c>
      <c r="N11" s="26">
        <f t="shared" si="0"/>
      </c>
      <c r="O11" s="27"/>
      <c r="P11" s="27"/>
      <c r="Q11" s="49">
        <f t="shared" si="2"/>
        <v>0</v>
      </c>
      <c r="R11" s="1">
        <f t="shared" si="3"/>
      </c>
    </row>
    <row r="12" spans="3:18" ht="15.75" customHeight="1" thickBot="1">
      <c r="C12" s="5" t="str">
        <f>$B$3</f>
        <v>FOURCHAMBAULT B</v>
      </c>
      <c r="D12" s="2" t="str">
        <f>$B$5</f>
        <v>GUERIGNY C</v>
      </c>
      <c r="E12" s="31"/>
      <c r="F12" s="35">
        <f t="shared" si="1"/>
      </c>
      <c r="G12" s="75"/>
      <c r="H12" s="76"/>
      <c r="I12" s="45" t="s">
        <v>5</v>
      </c>
      <c r="J12" s="51" t="s">
        <v>6</v>
      </c>
      <c r="L12" s="2" t="s">
        <v>43</v>
      </c>
      <c r="M12" s="32" t="s">
        <v>28</v>
      </c>
      <c r="N12" s="26">
        <f t="shared" si="0"/>
      </c>
      <c r="O12" s="27"/>
      <c r="P12" s="27"/>
      <c r="Q12" s="49">
        <f t="shared" si="2"/>
        <v>0</v>
      </c>
      <c r="R12" s="1">
        <f t="shared" si="3"/>
      </c>
    </row>
    <row r="13" spans="3:18" ht="15.75" customHeight="1">
      <c r="C13" s="72" t="s">
        <v>32</v>
      </c>
      <c r="D13" s="74" t="s">
        <v>58</v>
      </c>
      <c r="E13" s="77">
        <v>42260</v>
      </c>
      <c r="F13" s="77"/>
      <c r="G13" s="13">
        <v>1</v>
      </c>
      <c r="H13" s="2"/>
      <c r="I13" s="28">
        <v>0</v>
      </c>
      <c r="J13" s="30">
        <v>0</v>
      </c>
      <c r="L13" s="2" t="s">
        <v>37</v>
      </c>
      <c r="M13" s="32" t="s">
        <v>28</v>
      </c>
      <c r="N13" s="48">
        <f t="shared" si="0"/>
      </c>
      <c r="O13" s="46"/>
      <c r="P13" s="46"/>
      <c r="Q13" s="49">
        <f t="shared" si="2"/>
        <v>0</v>
      </c>
      <c r="R13" s="1">
        <f t="shared" si="3"/>
      </c>
    </row>
    <row r="14" spans="3:18" ht="15.75" customHeight="1" thickBot="1">
      <c r="C14" s="5" t="str">
        <f>$B$1</f>
        <v>ASPTT NEVERS A</v>
      </c>
      <c r="D14" s="2" t="str">
        <f>$B$5</f>
        <v>GUERIGNY C</v>
      </c>
      <c r="E14" s="31"/>
      <c r="F14" s="35">
        <f>IF(E14="","",IF(E14="F","G",IF(E14="G","F",36-E14)))</f>
      </c>
      <c r="G14" s="13">
        <v>2</v>
      </c>
      <c r="H14" s="2"/>
      <c r="I14" s="28">
        <v>0</v>
      </c>
      <c r="J14" s="30">
        <v>0</v>
      </c>
      <c r="L14" s="11" t="s">
        <v>37</v>
      </c>
      <c r="M14" s="68"/>
      <c r="N14" s="26">
        <f t="shared" si="0"/>
      </c>
      <c r="O14" s="27"/>
      <c r="P14" s="27"/>
      <c r="Q14" s="49">
        <f t="shared" si="2"/>
        <v>0</v>
      </c>
      <c r="R14" s="1">
        <f t="shared" si="3"/>
      </c>
    </row>
    <row r="15" spans="3:18" ht="15.75" customHeight="1">
      <c r="C15" s="5" t="str">
        <f>$B$2</f>
        <v>CERCY A</v>
      </c>
      <c r="D15" s="2" t="str">
        <f>$B$4</f>
        <v>GIMOUILLE</v>
      </c>
      <c r="E15" s="31"/>
      <c r="F15" s="35">
        <f>IF(E15="","",IF(E15="F","G",IF(E15="G","F",36-E15)))</f>
      </c>
      <c r="G15" s="13">
        <v>3</v>
      </c>
      <c r="H15" s="2"/>
      <c r="I15" s="28">
        <v>0</v>
      </c>
      <c r="J15" s="30">
        <v>0</v>
      </c>
      <c r="L15" s="5" t="s">
        <v>37</v>
      </c>
      <c r="M15" s="31"/>
      <c r="N15" s="26">
        <f t="shared" si="0"/>
      </c>
      <c r="O15" s="27"/>
      <c r="P15" s="27"/>
      <c r="Q15" s="49">
        <f t="shared" si="2"/>
        <v>0</v>
      </c>
      <c r="R15" s="1">
        <f t="shared" si="3"/>
      </c>
    </row>
    <row r="16" spans="3:18" ht="15.75" customHeight="1" thickBot="1">
      <c r="C16" s="5" t="str">
        <f>$B$3</f>
        <v>FOURCHAMBAULT B</v>
      </c>
      <c r="D16" s="2" t="str">
        <f>$B$6</f>
        <v>URZY</v>
      </c>
      <c r="E16" s="31"/>
      <c r="F16" s="35">
        <f>IF(E16="","",IF(E16="F","G",IF(E16="G","F",36-E16)))</f>
      </c>
      <c r="G16" s="13">
        <v>4</v>
      </c>
      <c r="H16" s="2"/>
      <c r="I16" s="27"/>
      <c r="J16" s="70"/>
      <c r="L16" s="5" t="s">
        <v>37</v>
      </c>
      <c r="M16" s="64" t="s">
        <v>28</v>
      </c>
      <c r="N16" s="26">
        <f t="shared" si="0"/>
      </c>
      <c r="O16" s="27"/>
      <c r="P16" s="27"/>
      <c r="Q16" s="49">
        <f t="shared" si="2"/>
        <v>0</v>
      </c>
      <c r="R16" s="1">
        <f t="shared" si="3"/>
      </c>
    </row>
    <row r="17" spans="3:18" ht="15.75" customHeight="1" thickBot="1">
      <c r="C17" s="72" t="s">
        <v>33</v>
      </c>
      <c r="D17" s="74" t="s">
        <v>61</v>
      </c>
      <c r="E17" s="77">
        <v>42281</v>
      </c>
      <c r="F17" s="80"/>
      <c r="G17" s="13">
        <v>5</v>
      </c>
      <c r="H17" s="2"/>
      <c r="I17" s="27"/>
      <c r="J17" s="70"/>
      <c r="L17" s="6" t="s">
        <v>37</v>
      </c>
      <c r="M17" s="33"/>
      <c r="N17" s="26">
        <f t="shared" si="0"/>
      </c>
      <c r="O17" s="27"/>
      <c r="P17" s="27"/>
      <c r="Q17" s="49">
        <f t="shared" si="2"/>
        <v>0</v>
      </c>
      <c r="R17" s="1">
        <f t="shared" si="3"/>
      </c>
    </row>
    <row r="18" spans="3:18" ht="15.75" customHeight="1" thickBot="1">
      <c r="C18" s="5" t="str">
        <f>$B$1</f>
        <v>ASPTT NEVERS A</v>
      </c>
      <c r="D18" s="2" t="str">
        <f>$B$6</f>
        <v>URZY</v>
      </c>
      <c r="E18" s="31"/>
      <c r="F18" s="35">
        <f>IF(E18="","",IF(E18="F","G",IF(E18="G","F",36-E18)))</f>
      </c>
      <c r="G18" s="13">
        <v>6</v>
      </c>
      <c r="H18" s="2"/>
      <c r="I18" s="27"/>
      <c r="J18" s="70"/>
      <c r="L18" s="2" t="s">
        <v>37</v>
      </c>
      <c r="M18" s="32" t="s">
        <v>28</v>
      </c>
      <c r="N18" s="50">
        <f t="shared" si="0"/>
      </c>
      <c r="O18" s="29">
        <f>SUM(N13:N18)</f>
        <v>0</v>
      </c>
      <c r="P18" s="29">
        <f>SUM(R13:R18)</f>
        <v>0</v>
      </c>
      <c r="Q18" s="49">
        <f t="shared" si="2"/>
        <v>0</v>
      </c>
      <c r="R18" s="1">
        <f t="shared" si="3"/>
      </c>
    </row>
    <row r="19" spans="3:18" ht="15.75" customHeight="1">
      <c r="C19" s="5" t="str">
        <f>$B$2</f>
        <v>CERCY A</v>
      </c>
      <c r="D19" s="2" t="str">
        <f>$B$3</f>
        <v>FOURCHAMBAULT B</v>
      </c>
      <c r="E19" s="31"/>
      <c r="F19" s="32">
        <f>IF(E19="","",IF(E19="F","G",IF(E19="G","F",36-E19)))</f>
      </c>
      <c r="G19" s="7"/>
      <c r="H19" s="41"/>
      <c r="I19" s="39"/>
      <c r="J19" s="39"/>
      <c r="L19" s="2" t="s">
        <v>38</v>
      </c>
      <c r="M19" s="66"/>
      <c r="N19" s="48">
        <f t="shared" si="0"/>
      </c>
      <c r="O19" s="46"/>
      <c r="P19" s="46"/>
      <c r="Q19" s="49">
        <f t="shared" si="2"/>
        <v>0</v>
      </c>
      <c r="R19" s="1">
        <f t="shared" si="3"/>
      </c>
    </row>
    <row r="20" spans="3:18" ht="15.75" customHeight="1" thickBot="1">
      <c r="C20" s="6" t="str">
        <f>$B$4</f>
        <v>GIMOUILLE</v>
      </c>
      <c r="D20" s="11" t="str">
        <f>$B$5</f>
        <v>GUERIGNY C</v>
      </c>
      <c r="E20" s="33"/>
      <c r="F20" s="34">
        <f>IF(E20="","",IF(E20="F","G",IF(E20="G","F",36-E20)))</f>
      </c>
      <c r="G20" s="7"/>
      <c r="H20" s="7"/>
      <c r="I20" s="7"/>
      <c r="J20" s="7"/>
      <c r="L20" s="11" t="s">
        <v>38</v>
      </c>
      <c r="M20" s="36" t="s">
        <v>28</v>
      </c>
      <c r="N20" s="26">
        <f t="shared" si="0"/>
      </c>
      <c r="O20" s="27"/>
      <c r="P20" s="27"/>
      <c r="Q20" s="49">
        <f t="shared" si="2"/>
        <v>0</v>
      </c>
      <c r="R20" s="1">
        <f t="shared" si="3"/>
      </c>
    </row>
    <row r="21" spans="7:18" ht="15.75">
      <c r="G21" s="7"/>
      <c r="H21" s="7"/>
      <c r="I21" s="7"/>
      <c r="J21" s="7"/>
      <c r="L21" s="5" t="s">
        <v>38</v>
      </c>
      <c r="M21" s="31"/>
      <c r="N21" s="26">
        <f t="shared" si="0"/>
      </c>
      <c r="O21" s="27"/>
      <c r="P21" s="27"/>
      <c r="Q21" s="49">
        <f t="shared" si="2"/>
        <v>0</v>
      </c>
      <c r="R21" s="1">
        <f t="shared" si="3"/>
      </c>
    </row>
    <row r="22" spans="12:18" ht="15.75">
      <c r="L22" s="5" t="s">
        <v>38</v>
      </c>
      <c r="M22" s="64" t="s">
        <v>28</v>
      </c>
      <c r="N22" s="26">
        <f t="shared" si="0"/>
      </c>
      <c r="O22" s="27"/>
      <c r="P22" s="27"/>
      <c r="Q22" s="49">
        <f t="shared" si="2"/>
        <v>0</v>
      </c>
      <c r="R22" s="1">
        <f t="shared" si="3"/>
      </c>
    </row>
    <row r="23" spans="12:18" ht="15.75">
      <c r="L23" s="5" t="s">
        <v>38</v>
      </c>
      <c r="M23" s="31"/>
      <c r="N23" s="26">
        <f t="shared" si="0"/>
      </c>
      <c r="O23" s="27"/>
      <c r="P23" s="27"/>
      <c r="Q23" s="49">
        <f t="shared" si="2"/>
        <v>0</v>
      </c>
      <c r="R23" s="1">
        <f t="shared" si="3"/>
      </c>
    </row>
    <row r="24" spans="12:18" ht="16.5" thickBot="1">
      <c r="L24" s="6" t="s">
        <v>38</v>
      </c>
      <c r="M24" s="33"/>
      <c r="N24" s="26">
        <f t="shared" si="0"/>
      </c>
      <c r="O24" s="27"/>
      <c r="P24" s="27"/>
      <c r="Q24" s="49">
        <f t="shared" si="2"/>
        <v>0</v>
      </c>
      <c r="R24" s="1">
        <f t="shared" si="3"/>
      </c>
    </row>
    <row r="25" spans="12:18" ht="15.75">
      <c r="L25" s="2" t="s">
        <v>39</v>
      </c>
      <c r="M25" s="35" t="s">
        <v>28</v>
      </c>
      <c r="N25" s="26">
        <f t="shared" si="0"/>
      </c>
      <c r="O25" s="27"/>
      <c r="P25" s="27"/>
      <c r="Q25" s="49">
        <f t="shared" si="2"/>
        <v>0</v>
      </c>
      <c r="R25" s="1">
        <f t="shared" si="3"/>
      </c>
    </row>
    <row r="26" spans="12:18" ht="15.75">
      <c r="L26" s="2" t="s">
        <v>39</v>
      </c>
      <c r="M26" s="66"/>
      <c r="N26" s="26">
        <f t="shared" si="0"/>
      </c>
      <c r="O26" s="27"/>
      <c r="P26" s="27"/>
      <c r="Q26" s="49">
        <f t="shared" si="2"/>
        <v>0</v>
      </c>
      <c r="R26" s="1">
        <f t="shared" si="3"/>
      </c>
    </row>
    <row r="27" spans="12:18" ht="16.5" thickBot="1">
      <c r="L27" s="2" t="s">
        <v>39</v>
      </c>
      <c r="M27" s="66"/>
      <c r="N27" s="50">
        <f t="shared" si="0"/>
      </c>
      <c r="O27" s="29">
        <f>SUM(N22:N27)</f>
        <v>0</v>
      </c>
      <c r="P27" s="29">
        <f>SUM(R22:R27)</f>
        <v>0</v>
      </c>
      <c r="Q27" s="49">
        <f t="shared" si="2"/>
        <v>0</v>
      </c>
      <c r="R27" s="1">
        <f t="shared" si="3"/>
      </c>
    </row>
    <row r="28" spans="12:18" ht="16.5" thickBot="1">
      <c r="L28" s="11" t="s">
        <v>39</v>
      </c>
      <c r="M28" s="36" t="s">
        <v>28</v>
      </c>
      <c r="N28" s="48">
        <f t="shared" si="0"/>
      </c>
      <c r="O28" s="46"/>
      <c r="P28" s="46"/>
      <c r="Q28" s="49">
        <f t="shared" si="2"/>
        <v>0</v>
      </c>
      <c r="R28" s="1">
        <f t="shared" si="3"/>
      </c>
    </row>
    <row r="29" spans="12:18" ht="15.75">
      <c r="L29" s="5" t="s">
        <v>39</v>
      </c>
      <c r="M29" s="31"/>
      <c r="N29" s="26">
        <f t="shared" si="0"/>
      </c>
      <c r="O29" s="27"/>
      <c r="P29" s="27"/>
      <c r="Q29" s="49">
        <f t="shared" si="2"/>
        <v>0</v>
      </c>
      <c r="R29" s="1">
        <f t="shared" si="3"/>
      </c>
    </row>
    <row r="30" spans="12:18" ht="15.75">
      <c r="L30" s="5" t="s">
        <v>39</v>
      </c>
      <c r="M30" s="64" t="s">
        <v>28</v>
      </c>
      <c r="N30" s="26">
        <f t="shared" si="0"/>
      </c>
      <c r="O30" s="27"/>
      <c r="P30" s="27"/>
      <c r="Q30" s="49">
        <f t="shared" si="2"/>
        <v>0</v>
      </c>
      <c r="R30" s="1">
        <f t="shared" si="3"/>
      </c>
    </row>
    <row r="31" spans="12:18" ht="15.75">
      <c r="L31" s="5" t="s">
        <v>39</v>
      </c>
      <c r="M31" s="31"/>
      <c r="N31" s="26">
        <f t="shared" si="0"/>
      </c>
      <c r="O31" s="27"/>
      <c r="P31" s="27"/>
      <c r="Q31" s="49">
        <f t="shared" si="2"/>
        <v>0</v>
      </c>
      <c r="R31" s="1">
        <f t="shared" si="3"/>
      </c>
    </row>
    <row r="32" spans="12:18" ht="16.5" thickBot="1">
      <c r="L32" s="6" t="s">
        <v>40</v>
      </c>
      <c r="M32" s="33"/>
      <c r="N32" s="26">
        <f t="shared" si="0"/>
      </c>
      <c r="O32" s="27"/>
      <c r="P32" s="27"/>
      <c r="Q32" s="49">
        <f t="shared" si="2"/>
        <v>0</v>
      </c>
      <c r="R32" s="1">
        <f t="shared" si="3"/>
      </c>
    </row>
    <row r="33" spans="12:18" ht="15.75">
      <c r="L33" s="2" t="s">
        <v>40</v>
      </c>
      <c r="M33" s="66"/>
      <c r="N33" s="26">
        <f t="shared" si="0"/>
      </c>
      <c r="O33" s="27"/>
      <c r="P33" s="27"/>
      <c r="Q33" s="49">
        <f t="shared" si="2"/>
        <v>0</v>
      </c>
      <c r="R33" s="1">
        <f t="shared" si="3"/>
      </c>
    </row>
    <row r="34" spans="12:18" ht="16.5" thickBot="1">
      <c r="L34" s="2" t="s">
        <v>40</v>
      </c>
      <c r="M34" s="32" t="s">
        <v>28</v>
      </c>
      <c r="N34" s="50">
        <f t="shared" si="0"/>
      </c>
      <c r="O34" s="29">
        <f>SUM(N28:N34)</f>
        <v>0</v>
      </c>
      <c r="P34" s="29">
        <f>SUM(R28:R34)</f>
        <v>0</v>
      </c>
      <c r="Q34" s="49">
        <f t="shared" si="2"/>
        <v>0</v>
      </c>
      <c r="R34" s="1">
        <f t="shared" si="3"/>
      </c>
    </row>
    <row r="35" spans="12:18" ht="15.75">
      <c r="L35" s="2" t="s">
        <v>40</v>
      </c>
      <c r="M35" s="65"/>
      <c r="N35" s="48">
        <f t="shared" si="0"/>
      </c>
      <c r="O35" s="46"/>
      <c r="P35" s="46"/>
      <c r="Q35" s="49">
        <f t="shared" si="2"/>
        <v>0</v>
      </c>
      <c r="R35" s="1">
        <f t="shared" si="3"/>
      </c>
    </row>
    <row r="36" spans="12:18" ht="16.5" thickBot="1">
      <c r="L36" s="11" t="s">
        <v>40</v>
      </c>
      <c r="M36" s="34" t="s">
        <v>28</v>
      </c>
      <c r="N36" s="26">
        <f t="shared" si="0"/>
      </c>
      <c r="O36" s="27"/>
      <c r="P36" s="27"/>
      <c r="Q36" s="49">
        <f t="shared" si="2"/>
        <v>0</v>
      </c>
      <c r="R36" s="1">
        <f t="shared" si="3"/>
      </c>
    </row>
    <row r="37" spans="12:18" ht="15.75">
      <c r="L37" s="5" t="s">
        <v>40</v>
      </c>
      <c r="M37" s="64" t="s">
        <v>28</v>
      </c>
      <c r="N37" s="26">
        <f t="shared" si="0"/>
      </c>
      <c r="O37" s="27"/>
      <c r="P37" s="27"/>
      <c r="Q37" s="49">
        <f t="shared" si="2"/>
        <v>0</v>
      </c>
      <c r="R37" s="1">
        <f t="shared" si="3"/>
      </c>
    </row>
    <row r="38" spans="12:18" ht="15.75">
      <c r="L38" s="5" t="s">
        <v>40</v>
      </c>
      <c r="M38" s="31"/>
      <c r="N38" s="26">
        <f t="shared" si="0"/>
      </c>
      <c r="O38" s="27"/>
      <c r="P38" s="27"/>
      <c r="Q38" s="49">
        <f t="shared" si="2"/>
        <v>0</v>
      </c>
      <c r="R38" s="1">
        <f t="shared" si="3"/>
      </c>
    </row>
    <row r="39" spans="12:18" ht="15.75">
      <c r="L39" s="5" t="s">
        <v>41</v>
      </c>
      <c r="M39" s="64" t="s">
        <v>28</v>
      </c>
      <c r="N39" s="26">
        <f t="shared" si="0"/>
      </c>
      <c r="O39" s="27"/>
      <c r="P39" s="27"/>
      <c r="Q39" s="49">
        <f t="shared" si="2"/>
        <v>0</v>
      </c>
      <c r="R39" s="1">
        <f t="shared" si="3"/>
      </c>
    </row>
    <row r="40" spans="12:18" ht="16.5" thickBot="1">
      <c r="L40" s="6" t="s">
        <v>41</v>
      </c>
      <c r="M40" s="33"/>
      <c r="N40" s="26">
        <f t="shared" si="0"/>
      </c>
      <c r="O40" s="27"/>
      <c r="P40" s="27"/>
      <c r="Q40" s="49">
        <f t="shared" si="2"/>
        <v>0</v>
      </c>
      <c r="R40" s="1">
        <f t="shared" si="3"/>
      </c>
    </row>
    <row r="41" spans="12:18" ht="16.5" thickBot="1">
      <c r="L41" s="2" t="s">
        <v>41</v>
      </c>
      <c r="M41" s="65"/>
      <c r="N41" s="50">
        <f t="shared" si="0"/>
      </c>
      <c r="O41" s="29">
        <f>SUM(N35:N41)</f>
        <v>0</v>
      </c>
      <c r="P41" s="29">
        <f>SUM(R35:R41)</f>
        <v>0</v>
      </c>
      <c r="Q41" s="49">
        <f t="shared" si="2"/>
        <v>0</v>
      </c>
      <c r="R41" s="1">
        <f t="shared" si="3"/>
      </c>
    </row>
    <row r="42" spans="12:18" ht="15.75">
      <c r="L42" s="2" t="s">
        <v>41</v>
      </c>
      <c r="M42" s="65"/>
      <c r="N42" s="48">
        <f t="shared" si="0"/>
      </c>
      <c r="O42" s="46"/>
      <c r="P42" s="46"/>
      <c r="Q42" s="49">
        <f t="shared" si="2"/>
        <v>0</v>
      </c>
      <c r="R42" s="1">
        <f t="shared" si="3"/>
      </c>
    </row>
    <row r="43" spans="12:18" ht="15.75">
      <c r="L43" s="2" t="s">
        <v>41</v>
      </c>
      <c r="M43" s="32" t="s">
        <v>28</v>
      </c>
      <c r="N43" s="26">
        <f t="shared" si="0"/>
      </c>
      <c r="O43" s="27"/>
      <c r="P43" s="27"/>
      <c r="Q43" s="49">
        <f t="shared" si="2"/>
        <v>0</v>
      </c>
      <c r="R43" s="1">
        <f t="shared" si="3"/>
      </c>
    </row>
    <row r="44" spans="12:18" ht="16.5" thickBot="1">
      <c r="L44" s="11" t="s">
        <v>41</v>
      </c>
      <c r="M44" s="34" t="s">
        <v>28</v>
      </c>
      <c r="N44" s="26">
        <f t="shared" si="0"/>
      </c>
      <c r="O44" s="27"/>
      <c r="P44" s="27"/>
      <c r="Q44" s="49">
        <f t="shared" si="2"/>
        <v>0</v>
      </c>
      <c r="R44" s="1">
        <f t="shared" si="3"/>
      </c>
    </row>
    <row r="45" spans="12:18" ht="15.75">
      <c r="L45" s="5" t="s">
        <v>41</v>
      </c>
      <c r="M45" s="31"/>
      <c r="N45" s="26">
        <f t="shared" si="0"/>
      </c>
      <c r="O45" s="27"/>
      <c r="P45" s="27"/>
      <c r="Q45" s="49">
        <f t="shared" si="2"/>
        <v>0</v>
      </c>
      <c r="R45" s="1">
        <f t="shared" si="3"/>
      </c>
    </row>
    <row r="46" spans="12:18" ht="15.75">
      <c r="L46" s="5" t="s">
        <v>42</v>
      </c>
      <c r="M46" s="31"/>
      <c r="N46" s="26">
        <f t="shared" si="0"/>
      </c>
      <c r="O46" s="27"/>
      <c r="P46" s="27"/>
      <c r="Q46" s="49">
        <f t="shared" si="2"/>
        <v>0</v>
      </c>
      <c r="R46" s="1">
        <f t="shared" si="3"/>
      </c>
    </row>
    <row r="47" spans="12:18" ht="15.75">
      <c r="L47" s="5" t="s">
        <v>42</v>
      </c>
      <c r="M47" s="64" t="s">
        <v>28</v>
      </c>
      <c r="N47" s="26">
        <f t="shared" si="0"/>
      </c>
      <c r="O47" s="27"/>
      <c r="P47" s="27"/>
      <c r="Q47" s="49">
        <f t="shared" si="2"/>
        <v>0</v>
      </c>
      <c r="R47" s="1">
        <f t="shared" si="3"/>
      </c>
    </row>
    <row r="48" spans="12:18" ht="16.5" thickBot="1">
      <c r="L48" s="6" t="s">
        <v>42</v>
      </c>
      <c r="M48" s="33"/>
      <c r="N48" s="50">
        <f t="shared" si="0"/>
      </c>
      <c r="O48" s="29">
        <f>SUM(N42:N48)</f>
        <v>0</v>
      </c>
      <c r="P48" s="29">
        <f>SUM(R42:R48)</f>
        <v>0</v>
      </c>
      <c r="Q48" s="49">
        <f t="shared" si="2"/>
        <v>0</v>
      </c>
      <c r="R48" s="1">
        <f t="shared" si="3"/>
      </c>
    </row>
    <row r="49" spans="12:18" ht="15">
      <c r="L49" s="2" t="s">
        <v>42</v>
      </c>
      <c r="M49" s="32" t="s">
        <v>28</v>
      </c>
      <c r="N49" s="39"/>
      <c r="O49" s="39"/>
      <c r="P49" s="39"/>
      <c r="Q49" s="39"/>
      <c r="R49" s="1">
        <f>IF(Q49=0,"",IF(Q49=19,"",Q49-(36-Q49)))</f>
      </c>
    </row>
    <row r="50" spans="12:13" ht="15">
      <c r="L50" s="2" t="s">
        <v>42</v>
      </c>
      <c r="M50" s="65"/>
    </row>
    <row r="51" spans="12:13" ht="15">
      <c r="L51" s="2" t="s">
        <v>42</v>
      </c>
      <c r="M51" s="65"/>
    </row>
    <row r="52" spans="12:13" ht="15.75" thickBot="1">
      <c r="L52" s="11" t="s">
        <v>42</v>
      </c>
      <c r="M52" s="34" t="s">
        <v>28</v>
      </c>
    </row>
    <row r="282" spans="1:7" ht="15">
      <c r="A282" s="47"/>
      <c r="B282" s="47"/>
      <c r="C282" s="15"/>
      <c r="D282" s="15"/>
      <c r="E282" s="16"/>
      <c r="F282" s="16"/>
      <c r="G282" s="47"/>
    </row>
    <row r="283" spans="1:7" ht="15">
      <c r="A283" s="47"/>
      <c r="B283" s="47"/>
      <c r="C283" s="15"/>
      <c r="D283" s="15"/>
      <c r="E283" s="16"/>
      <c r="F283" s="16"/>
      <c r="G283" s="47"/>
    </row>
    <row r="284" spans="1:7" ht="15">
      <c r="A284" s="47"/>
      <c r="B284" s="47"/>
      <c r="C284" s="15"/>
      <c r="D284" s="15"/>
      <c r="E284" s="16"/>
      <c r="F284" s="16"/>
      <c r="G284" s="47"/>
    </row>
    <row r="285" spans="1:7" ht="15">
      <c r="A285" s="47"/>
      <c r="B285" s="47" t="s">
        <v>25</v>
      </c>
      <c r="C285" s="15"/>
      <c r="D285" s="15"/>
      <c r="E285" s="16"/>
      <c r="F285" s="16"/>
      <c r="G285" s="47"/>
    </row>
    <row r="286" spans="1:7" ht="15">
      <c r="A286" s="47"/>
      <c r="B286" s="47"/>
      <c r="C286" s="15"/>
      <c r="D286" s="15"/>
      <c r="E286" s="16"/>
      <c r="F286" s="16"/>
      <c r="G286" s="47"/>
    </row>
    <row r="287" spans="1:7" ht="15">
      <c r="A287" s="47"/>
      <c r="B287" s="47" t="s">
        <v>7</v>
      </c>
      <c r="C287" s="15"/>
      <c r="D287" s="15"/>
      <c r="E287" s="16"/>
      <c r="F287" s="16"/>
      <c r="G287" s="47"/>
    </row>
    <row r="288" spans="1:7" ht="15">
      <c r="A288" s="47"/>
      <c r="B288" s="47"/>
      <c r="C288" s="15"/>
      <c r="D288" s="15"/>
      <c r="E288" s="16"/>
      <c r="F288" s="16"/>
      <c r="G288" s="47"/>
    </row>
    <row r="289" spans="1:7" ht="15">
      <c r="A289" s="47"/>
      <c r="B289" s="55" t="s">
        <v>19</v>
      </c>
      <c r="C289" s="15"/>
      <c r="D289" s="15"/>
      <c r="E289" s="16"/>
      <c r="F289" s="16"/>
      <c r="G289" s="47"/>
    </row>
    <row r="290" spans="1:7" ht="15">
      <c r="A290" s="47"/>
      <c r="B290" s="47"/>
      <c r="C290" s="15"/>
      <c r="D290" s="15"/>
      <c r="E290" s="16"/>
      <c r="F290" s="16"/>
      <c r="G290" s="47"/>
    </row>
    <row r="291" spans="1:7" ht="15">
      <c r="A291" s="47"/>
      <c r="B291" s="47" t="s">
        <v>8</v>
      </c>
      <c r="C291" s="15"/>
      <c r="D291" s="15"/>
      <c r="E291" s="16"/>
      <c r="F291" s="16"/>
      <c r="G291" s="47"/>
    </row>
    <row r="292" spans="1:7" ht="15">
      <c r="A292" s="47"/>
      <c r="B292" s="47"/>
      <c r="C292" s="17"/>
      <c r="D292" s="17"/>
      <c r="E292" s="17"/>
      <c r="F292" s="17"/>
      <c r="G292" s="47"/>
    </row>
    <row r="293" spans="1:7" ht="15">
      <c r="A293" s="47"/>
      <c r="B293" s="47" t="s">
        <v>10</v>
      </c>
      <c r="C293" s="17"/>
      <c r="D293" s="17"/>
      <c r="E293" s="17"/>
      <c r="F293" s="17"/>
      <c r="G293" s="47"/>
    </row>
    <row r="294" spans="1:7" ht="15">
      <c r="A294" s="47"/>
      <c r="B294" s="17" t="s">
        <v>15</v>
      </c>
      <c r="C294" s="17"/>
      <c r="D294" s="15"/>
      <c r="E294" s="16"/>
      <c r="F294" s="16"/>
      <c r="G294" s="47"/>
    </row>
    <row r="295" spans="1:7" ht="15">
      <c r="A295" s="47"/>
      <c r="B295" s="47"/>
      <c r="C295" s="17" t="s">
        <v>16</v>
      </c>
      <c r="D295" s="15"/>
      <c r="E295" s="16"/>
      <c r="F295" s="16"/>
      <c r="G295" s="47"/>
    </row>
    <row r="296" spans="2:6" ht="15">
      <c r="B296" s="47"/>
      <c r="C296" s="15"/>
      <c r="D296" s="15"/>
      <c r="E296" s="16"/>
      <c r="F296" s="16"/>
    </row>
    <row r="297" spans="3:6" ht="15.75">
      <c r="C297" s="2" t="str">
        <f>$B$1</f>
        <v>ASPTT NEVERS A</v>
      </c>
      <c r="D297" s="2" t="str">
        <f>$B$2</f>
        <v>CERCY A</v>
      </c>
      <c r="E297" s="9"/>
      <c r="F297" s="18">
        <f>IF(E297="","",IF(E297="F","G",IF(E297="G","F",36-E297)))</f>
      </c>
    </row>
    <row r="298" spans="3:6" ht="15.75">
      <c r="C298" s="2" t="str">
        <f>$B$3</f>
        <v>FOURCHAMBAULT B</v>
      </c>
      <c r="D298" s="2" t="s">
        <v>1</v>
      </c>
      <c r="E298" s="9"/>
      <c r="F298" s="18">
        <f>IF(E298="","",IF(E298="F","G",IF(E298="G","F",36-E298)))</f>
      </c>
    </row>
    <row r="299" spans="3:6" ht="15">
      <c r="C299" s="17"/>
      <c r="D299" s="17"/>
      <c r="E299" s="17"/>
      <c r="F299" s="17"/>
    </row>
    <row r="300" spans="1:6" ht="15">
      <c r="A300" s="47"/>
      <c r="C300" s="17" t="s">
        <v>18</v>
      </c>
      <c r="D300" s="17"/>
      <c r="E300" s="17"/>
      <c r="F300" s="17"/>
    </row>
    <row r="301" spans="1:6" ht="15">
      <c r="A301" s="47"/>
      <c r="C301" s="15"/>
      <c r="D301" s="15"/>
      <c r="E301" s="16"/>
      <c r="F301" s="16"/>
    </row>
    <row r="302" spans="1:6" ht="15">
      <c r="A302" s="47"/>
      <c r="B302" s="17" t="s">
        <v>17</v>
      </c>
      <c r="C302" s="15"/>
      <c r="D302" s="15"/>
      <c r="E302" s="16"/>
      <c r="F302" s="16"/>
    </row>
    <row r="303" spans="1:6" ht="15">
      <c r="A303" s="47"/>
      <c r="C303" s="15"/>
      <c r="D303" s="15"/>
      <c r="E303" s="16"/>
      <c r="F303" s="16"/>
    </row>
    <row r="304" spans="1:6" ht="15">
      <c r="A304" s="47"/>
      <c r="B304" s="47" t="s">
        <v>9</v>
      </c>
      <c r="C304" s="8"/>
      <c r="D304" s="8"/>
      <c r="E304" s="16"/>
      <c r="F304" s="16"/>
    </row>
    <row r="305" spans="1:6" ht="15">
      <c r="A305" s="47"/>
      <c r="B305" s="47"/>
      <c r="C305" s="8"/>
      <c r="D305" s="8"/>
      <c r="E305" s="16"/>
      <c r="F305" s="16"/>
    </row>
    <row r="306" spans="1:6" ht="15">
      <c r="A306" s="47"/>
      <c r="B306" s="47" t="s">
        <v>10</v>
      </c>
      <c r="C306" s="8"/>
      <c r="D306" s="8"/>
      <c r="E306" s="17"/>
      <c r="F306" s="17"/>
    </row>
    <row r="307" spans="1:6" ht="15">
      <c r="A307" s="47"/>
      <c r="B307" s="17" t="s">
        <v>11</v>
      </c>
      <c r="C307" s="1"/>
      <c r="D307" s="1"/>
      <c r="E307" s="17"/>
      <c r="F307" s="17"/>
    </row>
    <row r="308" spans="1:6" ht="15">
      <c r="A308" s="47"/>
      <c r="B308" s="47"/>
      <c r="C308" s="17" t="s">
        <v>12</v>
      </c>
      <c r="D308" s="17"/>
      <c r="E308" s="8"/>
      <c r="F308" s="8"/>
    </row>
    <row r="309" spans="1:6" ht="15">
      <c r="A309" s="47"/>
      <c r="B309" s="47"/>
      <c r="C309" s="8"/>
      <c r="D309" s="8"/>
      <c r="E309" s="8"/>
      <c r="F309" s="8"/>
    </row>
    <row r="310" spans="1:6" ht="15.75">
      <c r="A310" s="47"/>
      <c r="B310" s="47"/>
      <c r="C310" s="2" t="str">
        <f>$B$1</f>
        <v>ASPTT NEVERS A</v>
      </c>
      <c r="D310" s="2" t="str">
        <f>$B$2</f>
        <v>CERCY A</v>
      </c>
      <c r="E310" s="9"/>
      <c r="F310" s="18">
        <f>IF(E310="","",IF(E310="F","G",IF(E310="G","F",36-E310)))</f>
      </c>
    </row>
    <row r="311" spans="1:6" ht="15.75">
      <c r="A311" s="47"/>
      <c r="B311" s="47"/>
      <c r="C311" s="2" t="str">
        <f>$B$3</f>
        <v>FOURCHAMBAULT B</v>
      </c>
      <c r="D311" s="2" t="s">
        <v>1</v>
      </c>
      <c r="E311" s="9"/>
      <c r="F311" s="18">
        <f>IF(E311="","",IF(E311="F","G",IF(E311="G","F",36-E311)))</f>
      </c>
    </row>
    <row r="312" spans="1:6" ht="14.25" customHeight="1">
      <c r="A312" s="47"/>
      <c r="C312" s="15"/>
      <c r="D312" s="15"/>
      <c r="E312" s="16"/>
      <c r="F312" s="16"/>
    </row>
    <row r="313" spans="1:6" ht="15">
      <c r="A313" s="47"/>
      <c r="B313" s="47"/>
      <c r="C313" s="17" t="s">
        <v>13</v>
      </c>
      <c r="D313" s="17"/>
      <c r="E313" s="17"/>
      <c r="F313" s="17"/>
    </row>
    <row r="314" spans="1:6" ht="15">
      <c r="A314" s="47"/>
      <c r="B314" s="17" t="s">
        <v>14</v>
      </c>
      <c r="C314" s="1"/>
      <c r="D314" s="1"/>
      <c r="E314" s="8"/>
      <c r="F314" s="8"/>
    </row>
    <row r="315" spans="1:6" ht="15">
      <c r="A315" s="47"/>
      <c r="C315" s="1"/>
      <c r="D315" s="1"/>
      <c r="E315" s="8"/>
      <c r="F315" s="8"/>
    </row>
    <row r="316" spans="1:6" ht="15">
      <c r="A316" s="47"/>
      <c r="C316" s="1"/>
      <c r="D316" s="1"/>
      <c r="E316" s="8"/>
      <c r="F316" s="8"/>
    </row>
    <row r="317" spans="1:6" ht="15">
      <c r="A317" s="47"/>
      <c r="B317" s="56" t="s">
        <v>24</v>
      </c>
      <c r="D317" s="52"/>
      <c r="E317" s="52"/>
      <c r="F317" s="52"/>
    </row>
    <row r="318" spans="1:6" ht="15">
      <c r="A318" s="47"/>
      <c r="C318" s="15"/>
      <c r="D318" s="15"/>
      <c r="E318" s="16"/>
      <c r="F318" s="16"/>
    </row>
    <row r="319" spans="1:6" ht="15">
      <c r="A319" s="47"/>
      <c r="B319" s="57" t="s">
        <v>20</v>
      </c>
      <c r="C319" s="53"/>
      <c r="D319" s="53"/>
      <c r="E319" s="54"/>
      <c r="F319" s="54"/>
    </row>
    <row r="320" spans="1:6" ht="15">
      <c r="A320" s="47"/>
      <c r="B320" s="8"/>
      <c r="C320" s="15"/>
      <c r="D320" s="15"/>
      <c r="E320" s="16"/>
      <c r="F320" s="16"/>
    </row>
    <row r="321" spans="1:6" ht="15">
      <c r="A321" s="47"/>
      <c r="B321" s="47"/>
      <c r="C321" s="15"/>
      <c r="D321" s="15"/>
      <c r="E321" s="16"/>
      <c r="F321" s="16"/>
    </row>
    <row r="322" spans="1:6" ht="15">
      <c r="A322" s="47"/>
      <c r="B322" s="47"/>
      <c r="C322" s="15"/>
      <c r="D322" s="15"/>
      <c r="E322" s="16"/>
      <c r="F322" s="16"/>
    </row>
    <row r="323" spans="2:6" ht="15">
      <c r="B323" s="47"/>
      <c r="C323" s="15"/>
      <c r="D323" s="15"/>
      <c r="E323" s="16"/>
      <c r="F323" s="16"/>
    </row>
  </sheetData>
  <sheetProtection/>
  <mergeCells count="7">
    <mergeCell ref="E13:F13"/>
    <mergeCell ref="E17:F17"/>
    <mergeCell ref="E1:F1"/>
    <mergeCell ref="E5:F5"/>
    <mergeCell ref="E9:F9"/>
    <mergeCell ref="G11:J11"/>
    <mergeCell ref="G12:H12"/>
  </mergeCells>
  <conditionalFormatting sqref="H20:J21 C10:F12 C14:F16 C2:F4 C6:F8 H10:J10 C18:F20 G19:G21 K1:K45 L1:Q48">
    <cfRule type="cellIs" priority="13" dxfId="0" operator="equal" stopIfTrue="1">
      <formula>"Exempt"</formula>
    </cfRule>
  </conditionalFormatting>
  <conditionalFormatting sqref="L49:M52">
    <cfRule type="cellIs" priority="12" dxfId="0" operator="equal" stopIfTrue="1">
      <formula>"Exempt"</formula>
    </cfRule>
  </conditionalFormatting>
  <conditionalFormatting sqref="C1">
    <cfRule type="cellIs" priority="7" dxfId="0" operator="equal" stopIfTrue="1">
      <formula>"Exempt"</formula>
    </cfRule>
  </conditionalFormatting>
  <conditionalFormatting sqref="C5">
    <cfRule type="cellIs" priority="6" dxfId="0" operator="equal" stopIfTrue="1">
      <formula>"Exempt"</formula>
    </cfRule>
  </conditionalFormatting>
  <conditionalFormatting sqref="C9">
    <cfRule type="cellIs" priority="5" dxfId="0" operator="equal" stopIfTrue="1">
      <formula>"Exempt"</formula>
    </cfRule>
  </conditionalFormatting>
  <conditionalFormatting sqref="C13">
    <cfRule type="cellIs" priority="4" dxfId="0" operator="equal" stopIfTrue="1">
      <formula>"Exempt"</formula>
    </cfRule>
  </conditionalFormatting>
  <conditionalFormatting sqref="C17">
    <cfRule type="cellIs" priority="3" dxfId="0" operator="equal" stopIfTrue="1">
      <formula>"Exempt"</formula>
    </cfRule>
  </conditionalFormatting>
  <conditionalFormatting sqref="G11:G18 H13:H18 I12:J18">
    <cfRule type="cellIs" priority="1" dxfId="0" operator="equal" stopIfTrue="1">
      <formula>"Exempt"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medhy dameron</cp:lastModifiedBy>
  <cp:lastPrinted>2013-09-30T17:56:16Z</cp:lastPrinted>
  <dcterms:created xsi:type="dcterms:W3CDTF">2006-10-25T14:55:56Z</dcterms:created>
  <dcterms:modified xsi:type="dcterms:W3CDTF">2015-05-20T13:39:58Z</dcterms:modified>
  <cp:category/>
  <cp:version/>
  <cp:contentType/>
  <cp:contentStatus/>
</cp:coreProperties>
</file>