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2120" windowHeight="8640" activeTab="4"/>
  </bookViews>
  <sheets>
    <sheet name="D1-Poule A" sheetId="1" r:id="rId1"/>
    <sheet name="D1-Poule B" sheetId="2" r:id="rId2"/>
    <sheet name="D2-Poule A" sheetId="3" r:id="rId3"/>
    <sheet name="D2-Poule B" sheetId="4" r:id="rId4"/>
    <sheet name="D2-Poule C" sheetId="5" r:id="rId5"/>
  </sheets>
  <definedNames>
    <definedName name="_xlnm.Print_Area" localSheetId="0">'D1-Poule A'!$A$1:$J$25</definedName>
  </definedNames>
  <calcPr fullCalcOnLoad="1"/>
</workbook>
</file>

<file path=xl/sharedStrings.xml><?xml version="1.0" encoding="utf-8"?>
<sst xmlns="http://schemas.openxmlformats.org/spreadsheetml/2006/main" count="612" uniqueCount="87">
  <si>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</si>
  <si>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</si>
  <si>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</si>
  <si>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</si>
  <si>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</si>
  <si>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</si>
  <si>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</si>
  <si>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</si>
  <si>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</si>
  <si>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</si>
  <si>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</si>
  <si>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</si>
  <si>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</si>
  <si>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</si>
  <si>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</si>
  <si>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</si>
  <si>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</si>
  <si>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</si>
  <si>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</si>
  <si>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</si>
  <si>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</si>
  <si>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</si>
  <si>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</si>
  <si>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</si>
  <si>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</si>
  <si>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</si>
  <si>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</si>
  <si>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</si>
  <si>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</si>
  <si>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 xml:space="preserve">  Match 1 : à</t>
  </si>
  <si>
    <t xml:space="preserve">  Match 2 : à</t>
  </si>
  <si>
    <t xml:space="preserve">  Match 3 : à</t>
  </si>
  <si>
    <t xml:space="preserve">  Match 4 : à</t>
  </si>
  <si>
    <t xml:space="preserve">  Match 5 : à</t>
  </si>
  <si>
    <t xml:space="preserve">  Match 6 : à</t>
  </si>
  <si>
    <t xml:space="preserve">  Match 7 : à</t>
  </si>
  <si>
    <t>CHALLUY</t>
  </si>
  <si>
    <t>ACPN A</t>
  </si>
  <si>
    <t>COULANGES A</t>
  </si>
  <si>
    <t>DECIZE A</t>
  </si>
  <si>
    <t>FOURCHAMBAULT B</t>
  </si>
  <si>
    <t>GUERIGNY A</t>
  </si>
  <si>
    <t>IMPHY</t>
  </si>
  <si>
    <t>POUGUES A</t>
  </si>
  <si>
    <t>CHAMPVERT A</t>
  </si>
  <si>
    <t>ACPN B</t>
  </si>
  <si>
    <t>ACPN C</t>
  </si>
  <si>
    <t>GUERIGNY B</t>
  </si>
  <si>
    <t>FOURCHAMBAULT A</t>
  </si>
  <si>
    <t>ASPTT NEVERS A</t>
  </si>
  <si>
    <t>LUZY A</t>
  </si>
  <si>
    <t>MARZY</t>
  </si>
  <si>
    <t>SAINT-HONORE A</t>
  </si>
  <si>
    <t>URZY</t>
  </si>
  <si>
    <t>GUERIGNY C</t>
  </si>
  <si>
    <t>FOURS B</t>
  </si>
  <si>
    <t>NEUVY</t>
  </si>
  <si>
    <t>FOURCHAMBAULT C</t>
  </si>
  <si>
    <t>POUGUES B</t>
  </si>
  <si>
    <t>exempt</t>
  </si>
  <si>
    <t>LA MACHINE A</t>
  </si>
  <si>
    <t>SAINT-HONORE B</t>
  </si>
  <si>
    <t>DECIZE B</t>
  </si>
  <si>
    <t>SAINT-AMAND</t>
  </si>
  <si>
    <t>ASPTT NEVERS B</t>
  </si>
  <si>
    <t>CHATILLON A</t>
  </si>
  <si>
    <t>COULANGES B</t>
  </si>
  <si>
    <t>CHATILLON B</t>
  </si>
  <si>
    <t>LA MACHINE B</t>
  </si>
  <si>
    <t>CORBIGNY</t>
  </si>
  <si>
    <t>FOURS A</t>
  </si>
  <si>
    <t>CHAMPVERT B</t>
  </si>
  <si>
    <t>LUZY B</t>
  </si>
  <si>
    <t>RAVEAU</t>
  </si>
  <si>
    <t>ACPN   à 13 h 30</t>
  </si>
  <si>
    <t>ACPN   à 16 h 30</t>
  </si>
  <si>
    <t>GUERIGNY   à 14 h 30</t>
  </si>
  <si>
    <t>GUERIGNY   à 16h30</t>
  </si>
  <si>
    <t>GUERIGNY   à 13h30</t>
  </si>
  <si>
    <r>
      <rPr>
        <sz val="9"/>
        <rFont val="Arial"/>
        <family val="2"/>
      </rPr>
      <t>FOURCHAMBAULT</t>
    </r>
    <r>
      <rPr>
        <sz val="10"/>
        <rFont val="Arial"/>
        <family val="2"/>
      </rPr>
      <t xml:space="preserve">   à 13h30</t>
    </r>
  </si>
  <si>
    <r>
      <rPr>
        <sz val="9"/>
        <rFont val="Arial"/>
        <family val="2"/>
      </rPr>
      <t>FOURCHAMBAULT</t>
    </r>
    <r>
      <rPr>
        <sz val="10"/>
        <rFont val="Arial"/>
        <family val="2"/>
      </rPr>
      <t xml:space="preserve">   à 16h30</t>
    </r>
  </si>
  <si>
    <t>ASPTT NEVERS   à 9 h 00</t>
  </si>
  <si>
    <t>LA MACHINE   à 14 h 30</t>
  </si>
  <si>
    <t>DECIZE   à 14h30</t>
  </si>
  <si>
    <t>COULANGES   à 14 h 30</t>
  </si>
  <si>
    <t>URZY   à 9 h00</t>
  </si>
  <si>
    <t>CHATILLON   à 14 h 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</si>
</sst>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5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38" borderId="22" xfId="0" applyFont="1" applyFill="1" applyBorder="1" applyAlignment="1">
      <alignment horizontal="right" wrapText="1"/>
    </xf>
    <xf numFmtId="0" fontId="0" fillId="38" borderId="23" xfId="0" applyFont="1" applyFill="1" applyBorder="1" applyAlignment="1">
      <alignment horizontal="left" vertical="center"/>
    </xf>
    <xf numFmtId="0" fontId="0" fillId="38" borderId="0" xfId="0" applyFont="1" applyFill="1" applyAlignment="1">
      <alignment horizontal="left" vertical="center"/>
    </xf>
    <xf numFmtId="16" fontId="2" fillId="38" borderId="23" xfId="0" applyNumberFormat="1" applyFont="1" applyFill="1" applyBorder="1" applyAlignment="1">
      <alignment horizontal="center" vertical="center" wrapText="1"/>
    </xf>
    <xf numFmtId="16" fontId="2" fillId="38" borderId="24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wrapText="1"/>
    </xf>
    <xf numFmtId="16" fontId="2" fillId="38" borderId="24" xfId="0" applyNumberFormat="1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9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13</xdr:row>
      <xdr:rowOff>161925</xdr:rowOff>
    </xdr:from>
    <xdr:to>
      <xdr:col>1</xdr:col>
      <xdr:colOff>1666875</xdr:colOff>
      <xdr:row>19</xdr:row>
      <xdr:rowOff>57150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762250"/>
          <a:ext cx="1762125" cy="1095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171450</xdr:colOff>
      <xdr:row>8</xdr:row>
      <xdr:rowOff>76200</xdr:rowOff>
    </xdr:from>
    <xdr:to>
      <xdr:col>1</xdr:col>
      <xdr:colOff>1609725</xdr:colOff>
      <xdr:row>10</xdr:row>
      <xdr:rowOff>28575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7640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1000125</xdr:colOff>
      <xdr:row>326</xdr:row>
      <xdr:rowOff>114300</xdr:rowOff>
    </xdr:from>
    <xdr:to>
      <xdr:col>8</xdr:col>
      <xdr:colOff>295275</xdr:colOff>
      <xdr:row>328</xdr:row>
      <xdr:rowOff>28575</xdr:rowOff>
    </xdr:to>
    <xdr:pic>
      <xdr:nvPicPr>
        <xdr:cNvPr id="12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564832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552825" y="452818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571875" y="45281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448050" y="452818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448050" y="452818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448050" y="452818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524250" y="53835300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571875" y="54435375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333750" y="51339750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90900" y="51968400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562350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581400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457575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457575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457575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533775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581400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343275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400425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609975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486150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4861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4861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562350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609975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371850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429000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543300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562350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438525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438525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438525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514725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562350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324225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81375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328"/>
  <sheetViews>
    <sheetView showGridLines="0" zoomScale="90" zoomScaleNormal="90" workbookViewId="0" topLeftCell="A1">
      <selection activeCell="H15" sqref="H15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37</v>
      </c>
      <c r="C1" s="74" t="s">
        <v>29</v>
      </c>
      <c r="D1" s="75" t="s">
        <v>74</v>
      </c>
      <c r="E1" s="84">
        <v>42171</v>
      </c>
      <c r="F1" s="85"/>
      <c r="G1" s="74" t="s">
        <v>34</v>
      </c>
      <c r="H1" s="75" t="s">
        <v>80</v>
      </c>
      <c r="I1" s="77">
        <v>42255</v>
      </c>
      <c r="J1" s="78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38</v>
      </c>
      <c r="C2" s="38" t="str">
        <f>$B$1</f>
        <v>ACPN A</v>
      </c>
      <c r="D2" s="2" t="str">
        <f>$B$2</f>
        <v>COULANGES A</v>
      </c>
      <c r="E2" s="32"/>
      <c r="F2" s="33">
        <f>IF(E2="","",IF(E2="F","G",IF(E2="G","F",36-E2)))</f>
      </c>
      <c r="G2" s="5" t="str">
        <f>$B$1</f>
        <v>ACPN A</v>
      </c>
      <c r="H2" s="2" t="str">
        <f>$B$6</f>
        <v>IMPHY</v>
      </c>
      <c r="I2" s="32"/>
      <c r="J2" s="33">
        <f>IF(I2="","",IF(I2="F","G",IF(I2="G","F",36-I2)))</f>
      </c>
      <c r="P2" s="38" t="s">
        <v>37</v>
      </c>
      <c r="Q2" s="32"/>
      <c r="R2" s="50">
        <f aca="true" t="shared" si="0" ref="R2:R53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64" t="s">
        <v>39</v>
      </c>
      <c r="C3" s="38" t="str">
        <f>$B$3</f>
        <v>DECIZE A</v>
      </c>
      <c r="D3" s="2" t="str">
        <f>$B$4</f>
        <v>FOURCHAMBAULT B</v>
      </c>
      <c r="E3" s="32"/>
      <c r="F3" s="33">
        <f aca="true" t="shared" si="1" ref="F3:F15">IF(E3="","",IF(E3="F","G",IF(E3="G","F",36-E3)))</f>
      </c>
      <c r="G3" s="5" t="str">
        <f>$B$3</f>
        <v>DECIZE A</v>
      </c>
      <c r="H3" s="2" t="str">
        <f>$B$5</f>
        <v>GUERIGNY A</v>
      </c>
      <c r="I3" s="32"/>
      <c r="J3" s="33">
        <f>IF(I3="","",IF(I3="F","G",IF(I3="G","F",36-I3)))</f>
      </c>
      <c r="P3" s="38" t="s">
        <v>37</v>
      </c>
      <c r="Q3" s="66" t="s">
        <v>28</v>
      </c>
      <c r="R3" s="26">
        <f t="shared" si="0"/>
      </c>
      <c r="S3" s="27"/>
      <c r="T3" s="27"/>
      <c r="U3" s="51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5">
        <v>4</v>
      </c>
      <c r="B4" s="64" t="s">
        <v>40</v>
      </c>
      <c r="C4" s="38" t="str">
        <f>$B$5</f>
        <v>GUERIGNY A</v>
      </c>
      <c r="D4" s="2" t="str">
        <f>$B$6</f>
        <v>IMPHY</v>
      </c>
      <c r="E4" s="32"/>
      <c r="F4" s="33">
        <f t="shared" si="1"/>
      </c>
      <c r="G4" s="5" t="str">
        <f>$B$7</f>
        <v>POUGUES A</v>
      </c>
      <c r="H4" s="2" t="str">
        <f>$B$4</f>
        <v>FOURCHAMBAULT B</v>
      </c>
      <c r="I4" s="32"/>
      <c r="J4" s="33">
        <f>IF(I4="","",IF(I4="F","G",IF(I4="G","F",36-I4)))</f>
      </c>
      <c r="M4" s="1"/>
      <c r="N4" s="1"/>
      <c r="P4" s="38" t="s">
        <v>37</v>
      </c>
      <c r="Q4" s="66" t="s">
        <v>28</v>
      </c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64" t="s">
        <v>41</v>
      </c>
      <c r="C5" s="39" t="str">
        <f>$B$7</f>
        <v>POUGUES A</v>
      </c>
      <c r="D5" s="11" t="str">
        <f>$B$8</f>
        <v>CHAMPVERT A</v>
      </c>
      <c r="E5" s="34"/>
      <c r="F5" s="35">
        <f t="shared" si="1"/>
      </c>
      <c r="G5" s="6" t="str">
        <f>$B$2</f>
        <v>COULANGES A</v>
      </c>
      <c r="H5" s="11" t="str">
        <f>$B$8</f>
        <v>CHAMPVERT A</v>
      </c>
      <c r="I5" s="34"/>
      <c r="J5" s="35">
        <f>IF(I5="","",IF(I5="F","G",IF(I5="G","F",36-I5)))</f>
      </c>
      <c r="M5" s="1"/>
      <c r="N5" s="1"/>
      <c r="P5" s="39" t="s">
        <v>37</v>
      </c>
      <c r="Q5" s="34"/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64" t="s">
        <v>42</v>
      </c>
      <c r="C6" s="74" t="s">
        <v>30</v>
      </c>
      <c r="D6" s="76" t="s">
        <v>75</v>
      </c>
      <c r="E6" s="84">
        <v>41441</v>
      </c>
      <c r="F6" s="85"/>
      <c r="G6" s="74" t="s">
        <v>35</v>
      </c>
      <c r="H6" s="76" t="s">
        <v>81</v>
      </c>
      <c r="I6" s="77">
        <v>42276</v>
      </c>
      <c r="J6" s="78"/>
      <c r="M6" s="1"/>
      <c r="N6" s="1"/>
      <c r="P6" s="2" t="s">
        <v>37</v>
      </c>
      <c r="Q6" s="67"/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65" t="s">
        <v>43</v>
      </c>
      <c r="C7" s="38" t="str">
        <f>$B$4</f>
        <v>FOURCHAMBAULT B</v>
      </c>
      <c r="D7" s="2" t="str">
        <f>$B$1</f>
        <v>ACPN A</v>
      </c>
      <c r="E7" s="32"/>
      <c r="F7" s="33">
        <f t="shared" si="1"/>
      </c>
      <c r="G7" s="5" t="str">
        <f>$B$6</f>
        <v>IMPHY</v>
      </c>
      <c r="H7" s="2" t="str">
        <f>$B$7</f>
        <v>POUGUES A</v>
      </c>
      <c r="I7" s="32"/>
      <c r="J7" s="33">
        <f>IF(I7="","",IF(I7="F","G",IF(I7="G","F",36-I7)))</f>
      </c>
      <c r="M7" s="1"/>
      <c r="N7" s="1"/>
      <c r="P7" s="2" t="s">
        <v>37</v>
      </c>
      <c r="Q7" s="67"/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64" t="s">
        <v>44</v>
      </c>
      <c r="C8" s="38" t="str">
        <f>$B$6</f>
        <v>IMPHY</v>
      </c>
      <c r="D8" s="2" t="str">
        <f>$B$3</f>
        <v>DECIZE A</v>
      </c>
      <c r="E8" s="32"/>
      <c r="F8" s="33">
        <f>IF(E8="","",IF(E8="F","G",IF(E8="G","F",36-E8)))</f>
      </c>
      <c r="G8" s="5" t="str">
        <f>$B$4</f>
        <v>FOURCHAMBAULT B</v>
      </c>
      <c r="H8" s="2" t="str">
        <f>$B$2</f>
        <v>COULANGES A</v>
      </c>
      <c r="I8" s="32"/>
      <c r="J8" s="33">
        <f>IF(I8="","",IF(I8="F","G",IF(I8="G","F",36-I8)))</f>
      </c>
      <c r="M8" s="1"/>
      <c r="N8" s="1"/>
      <c r="P8" s="2" t="s">
        <v>37</v>
      </c>
      <c r="Q8" s="33" t="s">
        <v>28</v>
      </c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COULANGES A</v>
      </c>
      <c r="D9" s="2" t="str">
        <f>$B$7</f>
        <v>POUGUES A</v>
      </c>
      <c r="E9" s="32"/>
      <c r="F9" s="33">
        <f t="shared" si="1"/>
      </c>
      <c r="G9" s="5" t="str">
        <f>$B$5</f>
        <v>GUERIGNY A</v>
      </c>
      <c r="H9" s="2" t="str">
        <f>$B$1</f>
        <v>ACPN A</v>
      </c>
      <c r="I9" s="32"/>
      <c r="J9" s="33">
        <f>IF(I9="","",IF(I9="F","G",IF(I9="G","F",36-I9)))</f>
      </c>
      <c r="M9" s="1"/>
      <c r="N9" s="1"/>
      <c r="P9" s="11" t="s">
        <v>44</v>
      </c>
      <c r="Q9" s="35" t="s">
        <v>28</v>
      </c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GUERIGNY A</v>
      </c>
      <c r="D10" s="11" t="str">
        <f>$B$8</f>
        <v>CHAMPVERT A</v>
      </c>
      <c r="E10" s="34"/>
      <c r="F10" s="35">
        <f t="shared" si="1"/>
      </c>
      <c r="G10" s="6" t="str">
        <f>$B$3</f>
        <v>DECIZE A</v>
      </c>
      <c r="H10" s="11" t="str">
        <f>$B$8</f>
        <v>CHAMPVERT A</v>
      </c>
      <c r="I10" s="34"/>
      <c r="J10" s="35">
        <f>IF(I10="","",IF(I10="F","G",IF(I10="G","F",36-I10)))</f>
      </c>
      <c r="K10" s="63"/>
      <c r="M10" s="1"/>
      <c r="N10" s="1"/>
      <c r="P10" s="38" t="s">
        <v>44</v>
      </c>
      <c r="Q10" s="66" t="s">
        <v>28</v>
      </c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74" t="s">
        <v>31</v>
      </c>
      <c r="D11" s="76" t="s">
        <v>78</v>
      </c>
      <c r="E11" s="84">
        <v>42185</v>
      </c>
      <c r="F11" s="85"/>
      <c r="M11" s="1"/>
      <c r="N11" s="1"/>
      <c r="P11" s="38" t="s">
        <v>44</v>
      </c>
      <c r="Q11" s="66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FOURCHAMBAULT B</v>
      </c>
      <c r="D12" s="2" t="str">
        <f>$B$5</f>
        <v>GUERIGNY A</v>
      </c>
      <c r="E12" s="32"/>
      <c r="F12" s="33">
        <f t="shared" si="1"/>
      </c>
      <c r="K12" s="41"/>
      <c r="L12" s="21"/>
      <c r="M12" s="42"/>
      <c r="N12" s="42"/>
      <c r="P12" s="5" t="s">
        <v>44</v>
      </c>
      <c r="Q12" s="66" t="s">
        <v>28</v>
      </c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COULANGES A</v>
      </c>
      <c r="D13" s="2" t="str">
        <f>$B$3</f>
        <v>DECIZE A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 t="s">
        <v>44</v>
      </c>
      <c r="Q13" s="69" t="s">
        <v>28</v>
      </c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POUGUES A</v>
      </c>
      <c r="D14" s="2" t="str">
        <f>$B$1</f>
        <v>ACPN A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 t="s">
        <v>44</v>
      </c>
      <c r="Q14" s="33" t="s">
        <v>28</v>
      </c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IMPHY</v>
      </c>
      <c r="D15" s="11" t="str">
        <f>$B$8</f>
        <v>CHAMPVERT A</v>
      </c>
      <c r="E15" s="34"/>
      <c r="F15" s="37">
        <f t="shared" si="1"/>
      </c>
      <c r="G15" s="13">
        <v>1</v>
      </c>
      <c r="H15" s="2" t="s">
        <v>37</v>
      </c>
      <c r="I15" s="28">
        <v>0</v>
      </c>
      <c r="J15" s="30">
        <v>0</v>
      </c>
      <c r="K15" s="41"/>
      <c r="L15" s="21"/>
      <c r="M15" s="42"/>
      <c r="N15" s="42"/>
      <c r="P15" s="2" t="s">
        <v>44</v>
      </c>
      <c r="Q15" s="33" t="s">
        <v>28</v>
      </c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74" t="s">
        <v>32</v>
      </c>
      <c r="D16" s="76" t="s">
        <v>77</v>
      </c>
      <c r="E16" s="77">
        <v>42185</v>
      </c>
      <c r="F16" s="77"/>
      <c r="G16" s="13">
        <v>2</v>
      </c>
      <c r="H16" s="2" t="s">
        <v>44</v>
      </c>
      <c r="I16" s="28">
        <v>0</v>
      </c>
      <c r="J16" s="30">
        <v>0</v>
      </c>
      <c r="K16" s="41"/>
      <c r="L16" s="21"/>
      <c r="M16" s="42"/>
      <c r="N16" s="42"/>
      <c r="P16" s="2" t="s">
        <v>38</v>
      </c>
      <c r="Q16" s="33" t="s">
        <v>28</v>
      </c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GUERIGNY A</v>
      </c>
      <c r="D17" s="2" t="str">
        <f>$B$2</f>
        <v>COULANGES A</v>
      </c>
      <c r="E17" s="32"/>
      <c r="F17" s="36">
        <f>IF(E17="","",IF(E17="F","G",IF(E17="G","F",36-E17)))</f>
      </c>
      <c r="G17" s="13">
        <v>3</v>
      </c>
      <c r="H17" s="2" t="s">
        <v>38</v>
      </c>
      <c r="I17" s="28">
        <v>0</v>
      </c>
      <c r="J17" s="30">
        <v>0</v>
      </c>
      <c r="K17" s="41"/>
      <c r="L17" s="21"/>
      <c r="M17" s="42"/>
      <c r="N17" s="42"/>
      <c r="P17" s="11" t="s">
        <v>38</v>
      </c>
      <c r="Q17" s="70"/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IMPHY</v>
      </c>
      <c r="D18" s="2" t="str">
        <f>$B$4</f>
        <v>FOURCHAMBAULT B</v>
      </c>
      <c r="E18" s="32"/>
      <c r="F18" s="36">
        <f>IF(E18="","",IF(E18="F","G",IF(E18="G","F",36-E18)))</f>
      </c>
      <c r="G18" s="13">
        <v>4</v>
      </c>
      <c r="H18" s="2" t="s">
        <v>39</v>
      </c>
      <c r="I18" s="27"/>
      <c r="J18" s="72"/>
      <c r="K18" s="41"/>
      <c r="L18" s="21"/>
      <c r="M18" s="42"/>
      <c r="N18" s="42"/>
      <c r="P18" s="5" t="s">
        <v>38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DECIZE A</v>
      </c>
      <c r="D19" s="2" t="str">
        <f>$B$7</f>
        <v>POUGUES A</v>
      </c>
      <c r="E19" s="32"/>
      <c r="F19" s="36">
        <f>IF(E19="","",IF(E19="F","G",IF(E19="G","F",36-E19)))</f>
      </c>
      <c r="G19" s="13">
        <v>5</v>
      </c>
      <c r="H19" s="2" t="s">
        <v>40</v>
      </c>
      <c r="I19" s="27"/>
      <c r="J19" s="72"/>
      <c r="K19" s="22"/>
      <c r="L19" s="21"/>
      <c r="M19" s="42"/>
      <c r="N19" s="42"/>
      <c r="P19" s="5" t="s">
        <v>38</v>
      </c>
      <c r="Q19" s="66" t="s">
        <v>28</v>
      </c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ACPN A</v>
      </c>
      <c r="D20" s="11" t="str">
        <f>$B$8</f>
        <v>CHAMPVERT A</v>
      </c>
      <c r="E20" s="34"/>
      <c r="F20" s="37">
        <f>IF(E20="","",IF(E20="F","G",IF(E20="G","F",36-E20)))</f>
      </c>
      <c r="G20" s="13">
        <v>6</v>
      </c>
      <c r="H20" s="2" t="s">
        <v>41</v>
      </c>
      <c r="I20" s="27"/>
      <c r="J20" s="72"/>
      <c r="K20" s="22"/>
      <c r="L20" s="21"/>
      <c r="M20" s="42"/>
      <c r="N20" s="42"/>
      <c r="P20" s="5" t="s">
        <v>38</v>
      </c>
      <c r="Q20" s="32"/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74" t="s">
        <v>33</v>
      </c>
      <c r="D21" s="76" t="s">
        <v>79</v>
      </c>
      <c r="E21" s="77">
        <v>42255</v>
      </c>
      <c r="F21" s="77"/>
      <c r="G21" s="13">
        <v>7</v>
      </c>
      <c r="H21" s="2" t="s">
        <v>42</v>
      </c>
      <c r="I21" s="27"/>
      <c r="J21" s="72"/>
      <c r="K21" s="22"/>
      <c r="L21" s="21"/>
      <c r="M21" s="41"/>
      <c r="N21" s="41"/>
      <c r="P21" s="6" t="s">
        <v>38</v>
      </c>
      <c r="Q21" s="34"/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ACPN A</v>
      </c>
      <c r="D22" s="2" t="str">
        <f>$B$3</f>
        <v>DECIZE A</v>
      </c>
      <c r="E22" s="32"/>
      <c r="F22" s="36">
        <f>IF(E22="","",IF(E22="F","G",IF(E22="G","F",36-E22)))</f>
      </c>
      <c r="G22" s="14">
        <v>8</v>
      </c>
      <c r="H22" s="11" t="s">
        <v>43</v>
      </c>
      <c r="I22" s="71"/>
      <c r="J22" s="73"/>
      <c r="K22" s="7"/>
      <c r="L22" s="43"/>
      <c r="M22" s="41"/>
      <c r="N22" s="41"/>
      <c r="P22" s="2" t="s">
        <v>38</v>
      </c>
      <c r="Q22" s="33" t="s">
        <v>28</v>
      </c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COULANGES A</v>
      </c>
      <c r="D23" s="2" t="str">
        <f>$B$6</f>
        <v>IMPHY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39</v>
      </c>
      <c r="Q23" s="68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POUGUES A</v>
      </c>
      <c r="D24" s="2" t="str">
        <f>$B$5</f>
        <v>GUERIGNY A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39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FOURCHAMBAULT B</v>
      </c>
      <c r="D25" s="11" t="str">
        <f>$B$8</f>
        <v>CHAMPVERT A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39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39</v>
      </c>
      <c r="Q26" s="32"/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39</v>
      </c>
      <c r="Q27" s="66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39</v>
      </c>
      <c r="Q28" s="32"/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39</v>
      </c>
      <c r="Q29" s="34"/>
      <c r="R29" s="26">
        <f t="shared" si="0"/>
      </c>
      <c r="S29" s="27"/>
      <c r="T29" s="27"/>
      <c r="U29" s="51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40</v>
      </c>
      <c r="Q30" s="36" t="s">
        <v>28</v>
      </c>
      <c r="R30" s="26">
        <f t="shared" si="0"/>
      </c>
      <c r="S30" s="27"/>
      <c r="T30" s="27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40</v>
      </c>
      <c r="Q31" s="68"/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40</v>
      </c>
      <c r="Q32" s="68"/>
      <c r="R32" s="52">
        <f t="shared" si="0"/>
      </c>
      <c r="S32" s="29">
        <f>SUM(R27:R32)</f>
        <v>0</v>
      </c>
      <c r="T32" s="29">
        <f>SUM(V27:V32)</f>
        <v>0</v>
      </c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40</v>
      </c>
      <c r="Q33" s="37" t="s">
        <v>28</v>
      </c>
      <c r="R33" s="50">
        <f t="shared" si="0"/>
      </c>
      <c r="S33" s="48"/>
      <c r="T33" s="48"/>
      <c r="U33" s="51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40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40</v>
      </c>
      <c r="Q35" s="66" t="s">
        <v>28</v>
      </c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40</v>
      </c>
      <c r="Q36" s="32"/>
      <c r="R36" s="26">
        <f t="shared" si="0"/>
      </c>
      <c r="S36" s="27"/>
      <c r="T36" s="27"/>
      <c r="U36" s="51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41</v>
      </c>
      <c r="Q37" s="34"/>
      <c r="R37" s="26">
        <f t="shared" si="0"/>
      </c>
      <c r="S37" s="27"/>
      <c r="T37" s="27"/>
      <c r="U37" s="51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41</v>
      </c>
      <c r="Q38" s="68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41</v>
      </c>
      <c r="Q39" s="33" t="s">
        <v>28</v>
      </c>
      <c r="R39" s="52">
        <f t="shared" si="0"/>
      </c>
      <c r="S39" s="29">
        <f>SUM(R33:R39)</f>
        <v>0</v>
      </c>
      <c r="T39" s="29">
        <f>SUM(V33:V39)</f>
        <v>0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41</v>
      </c>
      <c r="Q40" s="67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41</v>
      </c>
      <c r="Q41" s="35" t="s">
        <v>28</v>
      </c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41</v>
      </c>
      <c r="Q42" s="66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41</v>
      </c>
      <c r="Q43" s="32"/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42</v>
      </c>
      <c r="Q44" s="66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42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42</v>
      </c>
      <c r="Q46" s="67"/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42</v>
      </c>
      <c r="Q47" s="67"/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42</v>
      </c>
      <c r="Q48" s="33" t="s">
        <v>28</v>
      </c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42</v>
      </c>
      <c r="Q49" s="35" t="s">
        <v>28</v>
      </c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42</v>
      </c>
      <c r="Q50" s="32"/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43</v>
      </c>
      <c r="Q51" s="32"/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43</v>
      </c>
      <c r="Q52" s="66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43</v>
      </c>
      <c r="Q53" s="34"/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43</v>
      </c>
      <c r="Q54" s="33" t="s">
        <v>28</v>
      </c>
      <c r="R54" s="41"/>
      <c r="S54" s="41"/>
      <c r="T54" s="41"/>
      <c r="U54" s="41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43</v>
      </c>
      <c r="Q55" s="67"/>
    </row>
    <row r="56" spans="7:17" ht="15">
      <c r="G56" s="25"/>
      <c r="H56" s="25"/>
      <c r="I56" s="16"/>
      <c r="J56" s="16"/>
      <c r="P56" s="2" t="s">
        <v>43</v>
      </c>
      <c r="Q56" s="67"/>
    </row>
    <row r="57" spans="7:17" ht="15.75" thickBot="1">
      <c r="G57" s="25"/>
      <c r="H57" s="25"/>
      <c r="I57" s="16"/>
      <c r="J57" s="16"/>
      <c r="P57" s="11" t="s">
        <v>43</v>
      </c>
      <c r="Q57" s="35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ACPN A</v>
      </c>
      <c r="D302" s="2" t="str">
        <f>$B$2</f>
        <v>COULANGES A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DECIZE A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ACPN A</v>
      </c>
      <c r="D315" s="2" t="str">
        <f>$B$2</f>
        <v>COULANGES A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DECIZE A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E16:F16"/>
    <mergeCell ref="E21:F21"/>
    <mergeCell ref="I1:J1"/>
    <mergeCell ref="I6:J6"/>
    <mergeCell ref="G13:J13"/>
    <mergeCell ref="G14:H14"/>
    <mergeCell ref="E1:F1"/>
    <mergeCell ref="E6:F6"/>
    <mergeCell ref="E11:F11"/>
  </mergeCells>
  <conditionalFormatting sqref="G13:G22 L25:N26 G27:J34 L12:L21 M12:N20 C12:F15 D17:F20 C22:F25 H2:J5 D2:F5 K19:K26 C1:C11 C16:C21 G1:G5 O1:O50 P1:U53 H15:H21 I14:J21 D7:J10">
    <cfRule type="cellIs" priority="222" dxfId="0" operator="equal" stopIfTrue="1">
      <formula>"Exempt"</formula>
    </cfRule>
  </conditionalFormatting>
  <conditionalFormatting sqref="P54:Q57">
    <cfRule type="cellIs" priority="3" dxfId="0" operator="equal" stopIfTrue="1">
      <formula>"Exempt"</formula>
    </cfRule>
  </conditionalFormatting>
  <conditionalFormatting sqref="H22">
    <cfRule type="cellIs" priority="2" dxfId="0" operator="equal" stopIfTrue="1">
      <formula>"Exempt"</formula>
    </cfRule>
  </conditionalFormatting>
  <conditionalFormatting sqref="G6">
    <cfRule type="cellIs" priority="1" dxfId="0" operator="equal" stopIfTrue="1">
      <formula>"Exempt"</formula>
    </cfRule>
  </conditionalFormatting>
  <printOptions horizontalCentered="1" verticalCentered="1"/>
  <pageMargins left="0.1968503937007874" right="0.15748031496062992" top="0.15748031496062992" bottom="0.2755905511811024" header="0.15748031496062992" footer="0.1968503937007874"/>
  <pageSetup fitToHeight="1" fitToWidth="1" horizontalDpi="600" verticalDpi="600" orientation="landscape" paperSize="9" scale="96" r:id="rId3"/>
  <headerFooter alignWithMargins="0">
    <oddHeader>&amp;L&amp;G&amp;C&amp;18 
&amp;"Arial,Gras"&amp;K0070C0CHAMPIONNAT Masculin
 Groupe A&amp;R&amp;G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8"/>
  <sheetViews>
    <sheetView zoomScale="90" zoomScaleNormal="90" zoomScalePageLayoutView="0" workbookViewId="0" topLeftCell="A1">
      <selection activeCell="L7" sqref="L7"/>
    </sheetView>
  </sheetViews>
  <sheetFormatPr defaultColWidth="39.28125" defaultRowHeight="12.75"/>
  <cols>
    <col min="1" max="1" width="3.00390625" style="1" customWidth="1"/>
    <col min="2" max="2" width="23.421875" style="1" customWidth="1"/>
    <col min="3" max="3" width="23.421875" style="3" customWidth="1"/>
    <col min="4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45</v>
      </c>
      <c r="C1" s="74" t="s">
        <v>29</v>
      </c>
      <c r="D1" s="75" t="s">
        <v>74</v>
      </c>
      <c r="E1" s="84">
        <v>42171</v>
      </c>
      <c r="F1" s="85"/>
      <c r="G1" s="74" t="s">
        <v>33</v>
      </c>
      <c r="H1" s="76" t="s">
        <v>80</v>
      </c>
      <c r="I1" s="77">
        <v>42255</v>
      </c>
      <c r="J1" s="77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46</v>
      </c>
      <c r="C2" s="38" t="str">
        <f>$B$1</f>
        <v>ACPN B</v>
      </c>
      <c r="D2" s="2" t="str">
        <f>$B$2</f>
        <v>ACPN C</v>
      </c>
      <c r="E2" s="32"/>
      <c r="F2" s="33">
        <f>IF(E2="","",IF(E2="F","G",IF(E2="G","F",36-E2)))</f>
      </c>
      <c r="G2" s="5" t="str">
        <f>$B$1</f>
        <v>ACPN B</v>
      </c>
      <c r="H2" s="2" t="str">
        <f>$B$6</f>
        <v>LUZY A</v>
      </c>
      <c r="I2" s="32"/>
      <c r="J2" s="33">
        <f>IF(I2="","",IF(I2="F","G",IF(I2="G","F",36-I2)))</f>
      </c>
      <c r="P2" s="38">
        <v>0</v>
      </c>
      <c r="Q2" s="32">
        <v>8</v>
      </c>
      <c r="R2" s="50">
        <f aca="true" t="shared" si="0" ref="R2:R53">IF(Q2="","",IF(Q2="F",0,IF(Q2=18,2,IF(Q2&gt;18,3,1))))</f>
        <v>1</v>
      </c>
      <c r="S2" s="48"/>
      <c r="T2" s="48"/>
      <c r="U2" s="51">
        <f>IF(Q2="G",19,IF(Q2="",0,Q2))</f>
        <v>8</v>
      </c>
      <c r="V2" s="1">
        <f>IF(Q2="","",IF(U2=36,36,IF(U2=0,-36,IF(U2=19,19,IF(U2="f",-19,U2-(36-U2))))))</f>
        <v>-20</v>
      </c>
    </row>
    <row r="3" spans="1:22" ht="15.75" customHeight="1">
      <c r="A3" s="45">
        <v>3</v>
      </c>
      <c r="B3" s="64" t="s">
        <v>47</v>
      </c>
      <c r="C3" s="38" t="str">
        <f>$B$3</f>
        <v>GUERIGNY B</v>
      </c>
      <c r="D3" s="2" t="str">
        <f>$B$4</f>
        <v>FOURCHAMBAULT A</v>
      </c>
      <c r="E3" s="32"/>
      <c r="F3" s="33">
        <f aca="true" t="shared" si="1" ref="F3:F15">IF(E3="","",IF(E3="F","G",IF(E3="G","F",36-E3)))</f>
      </c>
      <c r="G3" s="5" t="str">
        <f>$B$3</f>
        <v>GUERIGNY B</v>
      </c>
      <c r="H3" s="2" t="str">
        <f>$B$5</f>
        <v>ASPTT NEVERS A</v>
      </c>
      <c r="I3" s="32"/>
      <c r="J3" s="33">
        <f>IF(I3="","",IF(I3="F","G",IF(I3="G","F",36-I3)))</f>
      </c>
      <c r="P3" s="38">
        <v>0</v>
      </c>
      <c r="Q3" s="32">
        <v>22</v>
      </c>
      <c r="R3" s="26">
        <f t="shared" si="0"/>
        <v>3</v>
      </c>
      <c r="S3" s="27"/>
      <c r="T3" s="27"/>
      <c r="U3" s="51">
        <f aca="true" t="shared" si="2" ref="U3:U53">IF(Q3="G",19,IF(Q3="",0,Q3))</f>
        <v>22</v>
      </c>
      <c r="V3" s="1">
        <f aca="true" t="shared" si="3" ref="V3:V53">IF(Q3="","",IF(U3=36,36,IF(U3=0,-36,IF(U3=19,19,IF(U3="f",-19,U3-(36-U3))))))</f>
        <v>8</v>
      </c>
    </row>
    <row r="4" spans="1:22" ht="15.75" customHeight="1">
      <c r="A4" s="45">
        <v>4</v>
      </c>
      <c r="B4" s="64" t="s">
        <v>48</v>
      </c>
      <c r="C4" s="38" t="str">
        <f>$B$5</f>
        <v>ASPTT NEVERS A</v>
      </c>
      <c r="D4" s="2" t="str">
        <f>$B$6</f>
        <v>LUZY A</v>
      </c>
      <c r="E4" s="32"/>
      <c r="F4" s="33">
        <f t="shared" si="1"/>
      </c>
      <c r="G4" s="5" t="str">
        <f>$B$7</f>
        <v>CHALLUY</v>
      </c>
      <c r="H4" s="2" t="str">
        <f>$B$4</f>
        <v>FOURCHAMBAULT A</v>
      </c>
      <c r="I4" s="32"/>
      <c r="J4" s="33">
        <f>IF(I4="","",IF(I4="F","G",IF(I4="G","F",36-I4)))</f>
      </c>
      <c r="M4" s="1"/>
      <c r="N4" s="1"/>
      <c r="P4" s="38">
        <v>0</v>
      </c>
      <c r="Q4" s="32">
        <v>20</v>
      </c>
      <c r="R4" s="26">
        <f t="shared" si="0"/>
        <v>3</v>
      </c>
      <c r="S4" s="27"/>
      <c r="T4" s="27"/>
      <c r="U4" s="51">
        <f t="shared" si="2"/>
        <v>20</v>
      </c>
      <c r="V4" s="1">
        <f t="shared" si="3"/>
        <v>4</v>
      </c>
    </row>
    <row r="5" spans="1:22" ht="15.75" customHeight="1" thickBot="1">
      <c r="A5" s="45">
        <v>5</v>
      </c>
      <c r="B5" s="64" t="s">
        <v>49</v>
      </c>
      <c r="C5" s="39" t="str">
        <f>$B$7</f>
        <v>CHALLUY</v>
      </c>
      <c r="D5" s="11" t="str">
        <f>$B$8</f>
        <v>MARZY</v>
      </c>
      <c r="E5" s="34"/>
      <c r="F5" s="35">
        <f t="shared" si="1"/>
      </c>
      <c r="G5" s="6" t="str">
        <f>$B$2</f>
        <v>ACPN C</v>
      </c>
      <c r="H5" s="11" t="str">
        <f>$B$8</f>
        <v>MARZY</v>
      </c>
      <c r="I5" s="34"/>
      <c r="J5" s="35">
        <f>IF(I5="","",IF(I5="F","G",IF(I5="G","F",36-I5)))</f>
      </c>
      <c r="M5" s="1"/>
      <c r="N5" s="1"/>
      <c r="P5" s="39">
        <v>0</v>
      </c>
      <c r="Q5" s="34">
        <v>30</v>
      </c>
      <c r="R5" s="26">
        <f t="shared" si="0"/>
        <v>3</v>
      </c>
      <c r="S5" s="27"/>
      <c r="T5" s="27"/>
      <c r="U5" s="51">
        <f t="shared" si="2"/>
        <v>30</v>
      </c>
      <c r="V5" s="1">
        <f t="shared" si="3"/>
        <v>24</v>
      </c>
    </row>
    <row r="6" spans="1:22" ht="15.75" customHeight="1">
      <c r="A6" s="45">
        <v>6</v>
      </c>
      <c r="B6" s="64" t="s">
        <v>50</v>
      </c>
      <c r="C6" s="74" t="s">
        <v>30</v>
      </c>
      <c r="D6" s="76" t="s">
        <v>75</v>
      </c>
      <c r="E6" s="84">
        <v>41441</v>
      </c>
      <c r="F6" s="85"/>
      <c r="G6" s="74" t="s">
        <v>35</v>
      </c>
      <c r="H6" s="76" t="s">
        <v>81</v>
      </c>
      <c r="I6" s="77">
        <v>42276</v>
      </c>
      <c r="J6" s="78"/>
      <c r="M6" s="1"/>
      <c r="N6" s="1"/>
      <c r="P6" s="2">
        <v>0</v>
      </c>
      <c r="Q6" s="33">
        <v>28</v>
      </c>
      <c r="R6" s="26">
        <f t="shared" si="0"/>
        <v>3</v>
      </c>
      <c r="S6" s="27"/>
      <c r="T6" s="27"/>
      <c r="U6" s="51">
        <f t="shared" si="2"/>
        <v>28</v>
      </c>
      <c r="V6" s="1">
        <f t="shared" si="3"/>
        <v>20</v>
      </c>
    </row>
    <row r="7" spans="1:22" ht="15.75" customHeight="1">
      <c r="A7" s="45">
        <v>7</v>
      </c>
      <c r="B7" s="65" t="s">
        <v>36</v>
      </c>
      <c r="C7" s="38" t="str">
        <f>$B$4</f>
        <v>FOURCHAMBAULT A</v>
      </c>
      <c r="D7" s="2" t="str">
        <f>$B$1</f>
        <v>ACPN B</v>
      </c>
      <c r="E7" s="32"/>
      <c r="F7" s="33">
        <f t="shared" si="1"/>
      </c>
      <c r="G7" s="5" t="str">
        <f>$B$6</f>
        <v>LUZY A</v>
      </c>
      <c r="H7" s="2" t="str">
        <f>$B$7</f>
        <v>CHALLUY</v>
      </c>
      <c r="I7" s="32"/>
      <c r="J7" s="33">
        <f>IF(I7="","",IF(I7="F","G",IF(I7="G","F",36-I7)))</f>
      </c>
      <c r="M7" s="1"/>
      <c r="N7" s="1"/>
      <c r="P7" s="2">
        <v>0</v>
      </c>
      <c r="Q7" s="33">
        <v>14</v>
      </c>
      <c r="R7" s="26">
        <f t="shared" si="0"/>
        <v>1</v>
      </c>
      <c r="S7" s="27"/>
      <c r="T7" s="27"/>
      <c r="U7" s="51">
        <f t="shared" si="2"/>
        <v>14</v>
      </c>
      <c r="V7" s="1">
        <f t="shared" si="3"/>
        <v>-8</v>
      </c>
    </row>
    <row r="8" spans="1:22" ht="15.75" customHeight="1" thickBot="1">
      <c r="A8" s="46">
        <v>8</v>
      </c>
      <c r="B8" s="64" t="s">
        <v>51</v>
      </c>
      <c r="C8" s="38" t="str">
        <f>$B$6</f>
        <v>LUZY A</v>
      </c>
      <c r="D8" s="2" t="str">
        <f>$B$3</f>
        <v>GUERIGNY B</v>
      </c>
      <c r="E8" s="32"/>
      <c r="F8" s="33">
        <f>IF(E8="","",IF(E8="F","G",IF(E8="G","F",36-E8)))</f>
      </c>
      <c r="G8" s="5" t="str">
        <f>$B$4</f>
        <v>FOURCHAMBAULT A</v>
      </c>
      <c r="H8" s="2" t="str">
        <f>$B$2</f>
        <v>ACPN C</v>
      </c>
      <c r="I8" s="32"/>
      <c r="J8" s="33">
        <f>IF(I8="","",IF(I8="F","G",IF(I8="G","F",36-I8)))</f>
      </c>
      <c r="M8" s="1"/>
      <c r="N8" s="1"/>
      <c r="P8" s="2">
        <v>0</v>
      </c>
      <c r="Q8" s="33">
        <v>16</v>
      </c>
      <c r="R8" s="52">
        <f t="shared" si="0"/>
        <v>1</v>
      </c>
      <c r="S8" s="29">
        <f>SUM(R2:R8)</f>
        <v>15</v>
      </c>
      <c r="T8" s="29">
        <f>SUM(V2:V8)</f>
        <v>24</v>
      </c>
      <c r="U8" s="51">
        <f t="shared" si="2"/>
        <v>16</v>
      </c>
      <c r="V8" s="1">
        <f t="shared" si="3"/>
        <v>-4</v>
      </c>
    </row>
    <row r="9" spans="1:22" ht="15.75" customHeight="1" thickBot="1">
      <c r="A9" s="19"/>
      <c r="B9" s="19"/>
      <c r="C9" s="5" t="str">
        <f>$B$2</f>
        <v>ACPN C</v>
      </c>
      <c r="D9" s="2" t="str">
        <f>$B$7</f>
        <v>CHALLUY</v>
      </c>
      <c r="E9" s="32"/>
      <c r="F9" s="33">
        <f t="shared" si="1"/>
      </c>
      <c r="G9" s="5" t="str">
        <f>$B$5</f>
        <v>ASPTT NEVERS A</v>
      </c>
      <c r="H9" s="2" t="str">
        <f>$B$1</f>
        <v>ACPN B</v>
      </c>
      <c r="I9" s="32"/>
      <c r="J9" s="33">
        <f>IF(I9="","",IF(I9="F","G",IF(I9="G","F",36-I9)))</f>
      </c>
      <c r="M9" s="1"/>
      <c r="N9" s="1"/>
      <c r="P9" s="11">
        <v>0</v>
      </c>
      <c r="Q9" s="35">
        <v>6</v>
      </c>
      <c r="R9" s="50">
        <f t="shared" si="0"/>
        <v>1</v>
      </c>
      <c r="S9" s="48"/>
      <c r="T9" s="48"/>
      <c r="U9" s="51">
        <f t="shared" si="2"/>
        <v>6</v>
      </c>
      <c r="V9" s="1">
        <f t="shared" si="3"/>
        <v>-24</v>
      </c>
    </row>
    <row r="10" spans="1:22" ht="15.75" customHeight="1" thickBot="1">
      <c r="A10" s="19"/>
      <c r="B10" s="19"/>
      <c r="C10" s="6" t="str">
        <f>$B$5</f>
        <v>ASPTT NEVERS A</v>
      </c>
      <c r="D10" s="11" t="str">
        <f>$B$8</f>
        <v>MARZY</v>
      </c>
      <c r="E10" s="34"/>
      <c r="F10" s="35">
        <f t="shared" si="1"/>
      </c>
      <c r="G10" s="6" t="str">
        <f>$B$3</f>
        <v>GUERIGNY B</v>
      </c>
      <c r="H10" s="11" t="str">
        <f>$B$8</f>
        <v>MARZY</v>
      </c>
      <c r="I10" s="34"/>
      <c r="J10" s="35">
        <f>IF(I10="","",IF(I10="F","G",IF(I10="G","F",36-I10)))</f>
      </c>
      <c r="K10" s="63"/>
      <c r="M10" s="1"/>
      <c r="N10" s="1"/>
      <c r="P10" s="38">
        <v>0</v>
      </c>
      <c r="Q10" s="32">
        <v>14</v>
      </c>
      <c r="R10" s="26">
        <f t="shared" si="0"/>
        <v>1</v>
      </c>
      <c r="S10" s="27"/>
      <c r="T10" s="27"/>
      <c r="U10" s="51">
        <f t="shared" si="2"/>
        <v>14</v>
      </c>
      <c r="V10" s="1">
        <f t="shared" si="3"/>
        <v>-8</v>
      </c>
    </row>
    <row r="11" spans="1:22" ht="15.75" customHeight="1">
      <c r="A11" s="60" t="s">
        <v>22</v>
      </c>
      <c r="B11" s="61"/>
      <c r="C11" s="74" t="s">
        <v>31</v>
      </c>
      <c r="D11" s="76" t="s">
        <v>78</v>
      </c>
      <c r="E11" s="84">
        <v>42185</v>
      </c>
      <c r="F11" s="85"/>
      <c r="M11" s="1"/>
      <c r="N11" s="1"/>
      <c r="P11" s="38">
        <v>0</v>
      </c>
      <c r="Q11" s="32">
        <v>20</v>
      </c>
      <c r="R11" s="26">
        <f t="shared" si="0"/>
        <v>3</v>
      </c>
      <c r="S11" s="27"/>
      <c r="T11" s="27"/>
      <c r="U11" s="51">
        <f t="shared" si="2"/>
        <v>20</v>
      </c>
      <c r="V11" s="1">
        <f t="shared" si="3"/>
        <v>4</v>
      </c>
    </row>
    <row r="12" spans="1:22" ht="15.75" customHeight="1" thickBot="1">
      <c r="A12" s="61" t="s">
        <v>23</v>
      </c>
      <c r="B12" s="61"/>
      <c r="C12" s="5" t="str">
        <f>$B$4</f>
        <v>FOURCHAMBAULT A</v>
      </c>
      <c r="D12" s="2" t="str">
        <f>$B$5</f>
        <v>ASPTT NEVERS A</v>
      </c>
      <c r="E12" s="32"/>
      <c r="F12" s="33">
        <f t="shared" si="1"/>
      </c>
      <c r="K12" s="41"/>
      <c r="L12" s="21"/>
      <c r="M12" s="42"/>
      <c r="N12" s="42"/>
      <c r="P12" s="5">
        <v>0</v>
      </c>
      <c r="Q12" s="32">
        <v>18</v>
      </c>
      <c r="R12" s="26">
        <f t="shared" si="0"/>
        <v>2</v>
      </c>
      <c r="S12" s="27"/>
      <c r="T12" s="27"/>
      <c r="U12" s="51">
        <f t="shared" si="2"/>
        <v>18</v>
      </c>
      <c r="V12" s="1">
        <f t="shared" si="3"/>
        <v>0</v>
      </c>
    </row>
    <row r="13" spans="1:22" ht="15.75" customHeight="1" thickBot="1">
      <c r="A13" s="61" t="s">
        <v>21</v>
      </c>
      <c r="B13" s="61"/>
      <c r="C13" s="5" t="str">
        <f>$B$2</f>
        <v>ACPN C</v>
      </c>
      <c r="D13" s="2" t="str">
        <f>$B$3</f>
        <v>GUERIGNY B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>
        <v>0</v>
      </c>
      <c r="Q13" s="34">
        <v>24</v>
      </c>
      <c r="R13" s="26">
        <f t="shared" si="0"/>
        <v>3</v>
      </c>
      <c r="S13" s="27"/>
      <c r="T13" s="27"/>
      <c r="U13" s="51">
        <f t="shared" si="2"/>
        <v>24</v>
      </c>
      <c r="V13" s="1">
        <f t="shared" si="3"/>
        <v>12</v>
      </c>
    </row>
    <row r="14" spans="3:22" ht="15.75" customHeight="1">
      <c r="C14" s="5" t="str">
        <f>$B$7</f>
        <v>CHALLUY</v>
      </c>
      <c r="D14" s="2" t="str">
        <f>$B$1</f>
        <v>ACPN B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>
        <v>0</v>
      </c>
      <c r="Q14" s="33">
        <v>22</v>
      </c>
      <c r="R14" s="26">
        <f t="shared" si="0"/>
        <v>3</v>
      </c>
      <c r="S14" s="27"/>
      <c r="T14" s="27"/>
      <c r="U14" s="51">
        <f t="shared" si="2"/>
        <v>22</v>
      </c>
      <c r="V14" s="1">
        <f t="shared" si="3"/>
        <v>8</v>
      </c>
    </row>
    <row r="15" spans="3:22" ht="15.75" customHeight="1" thickBot="1">
      <c r="C15" s="6" t="str">
        <f>$B$6</f>
        <v>LUZY A</v>
      </c>
      <c r="D15" s="11" t="str">
        <f>$B$8</f>
        <v>MARZY</v>
      </c>
      <c r="E15" s="34"/>
      <c r="F15" s="37">
        <f t="shared" si="1"/>
      </c>
      <c r="G15" s="13">
        <v>1</v>
      </c>
      <c r="H15" s="2"/>
      <c r="I15" s="28"/>
      <c r="J15" s="30"/>
      <c r="K15" s="41"/>
      <c r="L15" s="21"/>
      <c r="M15" s="42"/>
      <c r="N15" s="42"/>
      <c r="P15" s="2">
        <v>0</v>
      </c>
      <c r="Q15" s="33">
        <v>16</v>
      </c>
      <c r="R15" s="52">
        <f t="shared" si="0"/>
        <v>1</v>
      </c>
      <c r="S15" s="29">
        <f>SUM(R9:R15)</f>
        <v>14</v>
      </c>
      <c r="T15" s="29">
        <f>SUM(V9:V15)</f>
        <v>-12</v>
      </c>
      <c r="U15" s="51">
        <f t="shared" si="2"/>
        <v>16</v>
      </c>
      <c r="V15" s="1">
        <f t="shared" si="3"/>
        <v>-4</v>
      </c>
    </row>
    <row r="16" spans="3:22" ht="15.75" customHeight="1">
      <c r="C16" s="74" t="s">
        <v>32</v>
      </c>
      <c r="D16" s="76" t="s">
        <v>77</v>
      </c>
      <c r="E16" s="77">
        <v>42185</v>
      </c>
      <c r="F16" s="77"/>
      <c r="G16" s="13">
        <v>2</v>
      </c>
      <c r="H16" s="2"/>
      <c r="I16" s="28"/>
      <c r="J16" s="30"/>
      <c r="K16" s="41"/>
      <c r="L16" s="21"/>
      <c r="M16" s="42"/>
      <c r="N16" s="42"/>
      <c r="P16" s="2">
        <v>0</v>
      </c>
      <c r="Q16" s="33">
        <v>18</v>
      </c>
      <c r="R16" s="50">
        <f t="shared" si="0"/>
        <v>2</v>
      </c>
      <c r="S16" s="48"/>
      <c r="T16" s="48"/>
      <c r="U16" s="51">
        <f t="shared" si="2"/>
        <v>18</v>
      </c>
      <c r="V16" s="1">
        <f t="shared" si="3"/>
        <v>0</v>
      </c>
    </row>
    <row r="17" spans="3:22" ht="15.75" customHeight="1" thickBot="1">
      <c r="C17" s="5" t="str">
        <f>$B$5</f>
        <v>ASPTT NEVERS A</v>
      </c>
      <c r="D17" s="2" t="str">
        <f>$B$2</f>
        <v>ACPN C</v>
      </c>
      <c r="E17" s="32"/>
      <c r="F17" s="36">
        <f>IF(E17="","",IF(E17="F","G",IF(E17="G","F",36-E17)))</f>
      </c>
      <c r="G17" s="13">
        <v>3</v>
      </c>
      <c r="H17" s="2"/>
      <c r="I17" s="28"/>
      <c r="J17" s="30"/>
      <c r="K17" s="41"/>
      <c r="L17" s="21"/>
      <c r="M17" s="42"/>
      <c r="N17" s="42"/>
      <c r="P17" s="11">
        <v>0</v>
      </c>
      <c r="Q17" s="35">
        <v>12</v>
      </c>
      <c r="R17" s="26">
        <f t="shared" si="0"/>
        <v>1</v>
      </c>
      <c r="S17" s="27"/>
      <c r="T17" s="27"/>
      <c r="U17" s="51">
        <f t="shared" si="2"/>
        <v>12</v>
      </c>
      <c r="V17" s="1">
        <f t="shared" si="3"/>
        <v>-12</v>
      </c>
    </row>
    <row r="18" spans="3:22" ht="15.75" customHeight="1">
      <c r="C18" s="5" t="str">
        <f>$B$6</f>
        <v>LUZY A</v>
      </c>
      <c r="D18" s="2" t="str">
        <f>$B$4</f>
        <v>FOURCHAMBAULT A</v>
      </c>
      <c r="E18" s="32"/>
      <c r="F18" s="36">
        <f>IF(E18="","",IF(E18="F","G",IF(E18="G","F",36-E18)))</f>
      </c>
      <c r="G18" s="13">
        <v>4</v>
      </c>
      <c r="H18" s="2"/>
      <c r="I18" s="28"/>
      <c r="J18" s="30"/>
      <c r="K18" s="41"/>
      <c r="L18" s="21"/>
      <c r="M18" s="42"/>
      <c r="N18" s="42"/>
      <c r="P18" s="5">
        <v>0</v>
      </c>
      <c r="Q18" s="32">
        <v>14</v>
      </c>
      <c r="R18" s="26">
        <f t="shared" si="0"/>
        <v>1</v>
      </c>
      <c r="S18" s="27"/>
      <c r="T18" s="27"/>
      <c r="U18" s="51">
        <f t="shared" si="2"/>
        <v>14</v>
      </c>
      <c r="V18" s="1">
        <f t="shared" si="3"/>
        <v>-8</v>
      </c>
    </row>
    <row r="19" spans="3:22" ht="15.75" customHeight="1">
      <c r="C19" s="5" t="str">
        <f>$B$3</f>
        <v>GUERIGNY B</v>
      </c>
      <c r="D19" s="2" t="str">
        <f>$B$7</f>
        <v>CHALLUY</v>
      </c>
      <c r="E19" s="32"/>
      <c r="F19" s="36">
        <f>IF(E19="","",IF(E19="F","G",IF(E19="G","F",36-E19)))</f>
      </c>
      <c r="G19" s="13">
        <v>5</v>
      </c>
      <c r="H19" s="2"/>
      <c r="I19" s="28"/>
      <c r="J19" s="30"/>
      <c r="K19" s="22"/>
      <c r="L19" s="21"/>
      <c r="M19" s="42"/>
      <c r="N19" s="42"/>
      <c r="P19" s="5">
        <v>0</v>
      </c>
      <c r="Q19" s="32">
        <v>18</v>
      </c>
      <c r="R19" s="26">
        <f t="shared" si="0"/>
        <v>2</v>
      </c>
      <c r="S19" s="27"/>
      <c r="T19" s="27"/>
      <c r="U19" s="51">
        <f t="shared" si="2"/>
        <v>18</v>
      </c>
      <c r="V19" s="1">
        <f t="shared" si="3"/>
        <v>0</v>
      </c>
    </row>
    <row r="20" spans="3:22" ht="15.75" customHeight="1" thickBot="1">
      <c r="C20" s="6" t="str">
        <f>$B$1</f>
        <v>ACPN B</v>
      </c>
      <c r="D20" s="11" t="str">
        <f>$B$8</f>
        <v>MARZY</v>
      </c>
      <c r="E20" s="34"/>
      <c r="F20" s="37">
        <f>IF(E20="","",IF(E20="F","G",IF(E20="G","F",36-E20)))</f>
      </c>
      <c r="G20" s="13">
        <v>6</v>
      </c>
      <c r="H20" s="2"/>
      <c r="I20" s="28"/>
      <c r="J20" s="30"/>
      <c r="K20" s="22"/>
      <c r="L20" s="21"/>
      <c r="M20" s="42"/>
      <c r="N20" s="42"/>
      <c r="P20" s="5">
        <v>0</v>
      </c>
      <c r="Q20" s="32">
        <v>22</v>
      </c>
      <c r="R20" s="26">
        <f t="shared" si="0"/>
        <v>3</v>
      </c>
      <c r="S20" s="27"/>
      <c r="T20" s="27"/>
      <c r="U20" s="51">
        <f t="shared" si="2"/>
        <v>22</v>
      </c>
      <c r="V20" s="1">
        <f t="shared" si="3"/>
        <v>8</v>
      </c>
    </row>
    <row r="21" spans="3:22" ht="15.75" customHeight="1" thickBot="1">
      <c r="C21" s="74" t="s">
        <v>33</v>
      </c>
      <c r="D21" s="76" t="s">
        <v>79</v>
      </c>
      <c r="E21" s="77">
        <v>42255</v>
      </c>
      <c r="F21" s="77"/>
      <c r="G21" s="13">
        <v>7</v>
      </c>
      <c r="H21" s="2"/>
      <c r="I21" s="28"/>
      <c r="J21" s="30"/>
      <c r="K21" s="22"/>
      <c r="L21" s="21"/>
      <c r="M21" s="41"/>
      <c r="N21" s="41"/>
      <c r="P21" s="6">
        <v>0</v>
      </c>
      <c r="Q21" s="34">
        <v>14</v>
      </c>
      <c r="R21" s="26">
        <f t="shared" si="0"/>
        <v>1</v>
      </c>
      <c r="S21" s="27"/>
      <c r="T21" s="27"/>
      <c r="U21" s="51">
        <f t="shared" si="2"/>
        <v>14</v>
      </c>
      <c r="V21" s="1">
        <f t="shared" si="3"/>
        <v>-8</v>
      </c>
    </row>
    <row r="22" spans="3:22" ht="15.75" customHeight="1" thickBot="1">
      <c r="C22" s="5" t="str">
        <f>$B$1</f>
        <v>ACPN B</v>
      </c>
      <c r="D22" s="2" t="str">
        <f>$B$3</f>
        <v>GUERIGNY B</v>
      </c>
      <c r="E22" s="32"/>
      <c r="F22" s="36">
        <f>IF(E22="","",IF(E22="F","G",IF(E22="G","F",36-E22)))</f>
      </c>
      <c r="G22" s="14">
        <v>8</v>
      </c>
      <c r="H22" s="11"/>
      <c r="I22" s="29"/>
      <c r="J22" s="31"/>
      <c r="K22" s="7"/>
      <c r="L22" s="43"/>
      <c r="M22" s="41"/>
      <c r="N22" s="41"/>
      <c r="P22" s="2">
        <v>0</v>
      </c>
      <c r="Q22" s="33">
        <v>22</v>
      </c>
      <c r="R22" s="52">
        <f t="shared" si="0"/>
        <v>3</v>
      </c>
      <c r="S22" s="29">
        <f>SUM(R16:R22)</f>
        <v>13</v>
      </c>
      <c r="T22" s="29">
        <f>SUM(V16:V22)</f>
        <v>-12</v>
      </c>
      <c r="U22" s="51">
        <f t="shared" si="2"/>
        <v>22</v>
      </c>
      <c r="V22" s="1">
        <f t="shared" si="3"/>
        <v>8</v>
      </c>
    </row>
    <row r="23" spans="3:22" ht="15.75" customHeight="1">
      <c r="C23" s="5" t="str">
        <f>$B$2</f>
        <v>ACPN C</v>
      </c>
      <c r="D23" s="2" t="str">
        <f>$B$6</f>
        <v>LUZY A</v>
      </c>
      <c r="E23" s="32"/>
      <c r="F23" s="33">
        <f>IF(E23="","",IF(E23="F","G",IF(E23="G","F",36-E23)))</f>
      </c>
      <c r="K23" s="7"/>
      <c r="L23" s="43"/>
      <c r="M23" s="41"/>
      <c r="N23" s="41"/>
      <c r="P23" s="2">
        <v>0</v>
      </c>
      <c r="Q23" s="36">
        <v>18</v>
      </c>
      <c r="R23" s="50">
        <f t="shared" si="0"/>
        <v>2</v>
      </c>
      <c r="S23" s="48"/>
      <c r="T23" s="48"/>
      <c r="U23" s="51">
        <f t="shared" si="2"/>
        <v>18</v>
      </c>
      <c r="V23" s="1">
        <f t="shared" si="3"/>
        <v>0</v>
      </c>
    </row>
    <row r="24" spans="3:22" ht="15.75" customHeight="1">
      <c r="C24" s="5" t="str">
        <f>$B$7</f>
        <v>CHALLUY</v>
      </c>
      <c r="D24" s="2" t="str">
        <f>$B$5</f>
        <v>ASPTT NEVERS A</v>
      </c>
      <c r="E24" s="32"/>
      <c r="F24" s="33">
        <f>IF(E24="","",IF(E24="F","G",IF(E24="G","F",36-E24)))</f>
      </c>
      <c r="K24" s="7"/>
      <c r="L24" s="43"/>
      <c r="M24" s="41"/>
      <c r="N24" s="41"/>
      <c r="P24" s="2">
        <v>0</v>
      </c>
      <c r="Q24" s="36">
        <v>14</v>
      </c>
      <c r="R24" s="26">
        <f t="shared" si="0"/>
        <v>1</v>
      </c>
      <c r="S24" s="27"/>
      <c r="T24" s="27"/>
      <c r="U24" s="51">
        <f t="shared" si="2"/>
        <v>14</v>
      </c>
      <c r="V24" s="1">
        <f t="shared" si="3"/>
        <v>-8</v>
      </c>
    </row>
    <row r="25" spans="3:22" ht="15.75" customHeight="1" thickBot="1">
      <c r="C25" s="6" t="str">
        <f>$B$4</f>
        <v>FOURCHAMBAULT A</v>
      </c>
      <c r="D25" s="11" t="str">
        <f>$B$8</f>
        <v>MARZY</v>
      </c>
      <c r="E25" s="34"/>
      <c r="F25" s="35">
        <f>IF(E25="","",IF(E25="F","G",IF(E25="G","F",36-E25)))</f>
      </c>
      <c r="K25" s="7"/>
      <c r="L25" s="7"/>
      <c r="M25" s="7"/>
      <c r="N25" s="7"/>
      <c r="P25" s="11">
        <v>0</v>
      </c>
      <c r="Q25" s="37">
        <v>22</v>
      </c>
      <c r="R25" s="26">
        <f t="shared" si="0"/>
        <v>3</v>
      </c>
      <c r="S25" s="27"/>
      <c r="T25" s="27"/>
      <c r="U25" s="51">
        <f t="shared" si="2"/>
        <v>22</v>
      </c>
      <c r="V25" s="1">
        <f t="shared" si="3"/>
        <v>8</v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>
        <v>0</v>
      </c>
      <c r="Q26" s="32">
        <v>20</v>
      </c>
      <c r="R26" s="26">
        <f t="shared" si="0"/>
        <v>3</v>
      </c>
      <c r="S26" s="27"/>
      <c r="T26" s="27"/>
      <c r="U26" s="51">
        <f t="shared" si="2"/>
        <v>20</v>
      </c>
      <c r="V26" s="1">
        <f t="shared" si="3"/>
        <v>4</v>
      </c>
    </row>
    <row r="27" spans="7:22" ht="15.75">
      <c r="G27" s="23"/>
      <c r="H27" s="23"/>
      <c r="I27" s="20"/>
      <c r="J27" s="20"/>
      <c r="P27" s="2">
        <v>0</v>
      </c>
      <c r="Q27" s="36">
        <v>6</v>
      </c>
      <c r="R27" s="26">
        <f t="shared" si="0"/>
        <v>1</v>
      </c>
      <c r="S27" s="27"/>
      <c r="T27" s="27"/>
      <c r="U27" s="51">
        <f t="shared" si="2"/>
        <v>6</v>
      </c>
      <c r="V27" s="1">
        <f t="shared" si="3"/>
        <v>-24</v>
      </c>
    </row>
    <row r="28" spans="7:22" ht="15.75">
      <c r="G28" s="23"/>
      <c r="H28" s="23"/>
      <c r="I28" s="20"/>
      <c r="J28" s="20"/>
      <c r="P28" s="2">
        <v>0</v>
      </c>
      <c r="Q28" s="36">
        <v>18</v>
      </c>
      <c r="R28" s="26">
        <f t="shared" si="0"/>
        <v>2</v>
      </c>
      <c r="S28" s="27"/>
      <c r="T28" s="27"/>
      <c r="U28" s="51">
        <f t="shared" si="2"/>
        <v>18</v>
      </c>
      <c r="V28" s="1">
        <f t="shared" si="3"/>
        <v>0</v>
      </c>
    </row>
    <row r="29" spans="7:22" ht="16.5" thickBot="1">
      <c r="G29" s="23"/>
      <c r="H29" s="23"/>
      <c r="I29" s="20"/>
      <c r="J29" s="20"/>
      <c r="P29" s="11">
        <v>0</v>
      </c>
      <c r="Q29" s="37">
        <v>18</v>
      </c>
      <c r="R29" s="26">
        <f t="shared" si="0"/>
        <v>2</v>
      </c>
      <c r="S29" s="27"/>
      <c r="T29" s="27"/>
      <c r="U29" s="51">
        <f t="shared" si="2"/>
        <v>18</v>
      </c>
      <c r="V29" s="1">
        <f t="shared" si="3"/>
        <v>0</v>
      </c>
    </row>
    <row r="30" spans="7:22" ht="15.75">
      <c r="G30" s="23"/>
      <c r="H30" s="23"/>
      <c r="I30" s="20"/>
      <c r="J30" s="20"/>
      <c r="P30" s="5">
        <v>0</v>
      </c>
      <c r="Q30" s="32">
        <v>12</v>
      </c>
      <c r="R30" s="26">
        <f t="shared" si="0"/>
        <v>1</v>
      </c>
      <c r="S30" s="27"/>
      <c r="T30" s="27"/>
      <c r="U30" s="51">
        <f t="shared" si="2"/>
        <v>12</v>
      </c>
      <c r="V30" s="1">
        <f t="shared" si="3"/>
        <v>-12</v>
      </c>
    </row>
    <row r="31" spans="7:22" ht="15.75">
      <c r="G31" s="23"/>
      <c r="H31" s="23"/>
      <c r="I31" s="20"/>
      <c r="J31" s="20"/>
      <c r="P31" s="5">
        <v>0</v>
      </c>
      <c r="Q31" s="32">
        <v>20</v>
      </c>
      <c r="R31" s="26">
        <f t="shared" si="0"/>
        <v>3</v>
      </c>
      <c r="S31" s="27"/>
      <c r="T31" s="27"/>
      <c r="U31" s="51">
        <f t="shared" si="2"/>
        <v>20</v>
      </c>
      <c r="V31" s="1">
        <f t="shared" si="3"/>
        <v>4</v>
      </c>
    </row>
    <row r="32" spans="7:22" ht="16.5" thickBot="1">
      <c r="G32" s="23"/>
      <c r="H32" s="23"/>
      <c r="I32" s="20"/>
      <c r="J32" s="20"/>
      <c r="P32" s="5">
        <v>0</v>
      </c>
      <c r="Q32" s="32">
        <v>14</v>
      </c>
      <c r="R32" s="52">
        <f t="shared" si="0"/>
        <v>1</v>
      </c>
      <c r="S32" s="29">
        <f>SUM(R27:R32)</f>
        <v>10</v>
      </c>
      <c r="T32" s="29">
        <f>SUM(V27:V32)</f>
        <v>-40</v>
      </c>
      <c r="U32" s="51">
        <f t="shared" si="2"/>
        <v>14</v>
      </c>
      <c r="V32" s="1">
        <f t="shared" si="3"/>
        <v>-8</v>
      </c>
    </row>
    <row r="33" spans="7:22" ht="16.5" thickBot="1">
      <c r="G33" s="23"/>
      <c r="H33" s="23"/>
      <c r="I33" s="20"/>
      <c r="J33" s="20"/>
      <c r="P33" s="6">
        <v>0</v>
      </c>
      <c r="Q33" s="34">
        <v>18</v>
      </c>
      <c r="R33" s="50">
        <f t="shared" si="0"/>
        <v>2</v>
      </c>
      <c r="S33" s="48"/>
      <c r="T33" s="48"/>
      <c r="U33" s="51">
        <f t="shared" si="2"/>
        <v>18</v>
      </c>
      <c r="V33" s="1">
        <f t="shared" si="3"/>
        <v>0</v>
      </c>
    </row>
    <row r="34" spans="7:22" ht="15.75">
      <c r="G34" s="21"/>
      <c r="H34" s="21"/>
      <c r="I34" s="20"/>
      <c r="J34" s="20"/>
      <c r="P34" s="2">
        <v>0</v>
      </c>
      <c r="Q34" s="36">
        <v>24</v>
      </c>
      <c r="R34" s="26">
        <f t="shared" si="0"/>
        <v>3</v>
      </c>
      <c r="S34" s="27"/>
      <c r="T34" s="27"/>
      <c r="U34" s="51">
        <f t="shared" si="2"/>
        <v>24</v>
      </c>
      <c r="V34" s="1">
        <f t="shared" si="3"/>
        <v>12</v>
      </c>
    </row>
    <row r="35" spans="7:22" ht="15.75">
      <c r="G35" s="24"/>
      <c r="H35" s="24"/>
      <c r="I35" s="16"/>
      <c r="J35" s="16"/>
      <c r="P35" s="2">
        <v>0</v>
      </c>
      <c r="Q35" s="33">
        <v>16</v>
      </c>
      <c r="R35" s="26">
        <f t="shared" si="0"/>
        <v>1</v>
      </c>
      <c r="S35" s="27"/>
      <c r="T35" s="27"/>
      <c r="U35" s="51">
        <f t="shared" si="2"/>
        <v>16</v>
      </c>
      <c r="V35" s="1">
        <f t="shared" si="3"/>
        <v>-4</v>
      </c>
    </row>
    <row r="36" spans="7:22" ht="15.75">
      <c r="G36" s="24"/>
      <c r="H36" s="24"/>
      <c r="I36" s="16"/>
      <c r="J36" s="16"/>
      <c r="P36" s="2">
        <v>0</v>
      </c>
      <c r="Q36" s="33">
        <v>22</v>
      </c>
      <c r="R36" s="26">
        <f t="shared" si="0"/>
        <v>3</v>
      </c>
      <c r="S36" s="27"/>
      <c r="T36" s="27"/>
      <c r="U36" s="51">
        <f t="shared" si="2"/>
        <v>22</v>
      </c>
      <c r="V36" s="1">
        <f t="shared" si="3"/>
        <v>8</v>
      </c>
    </row>
    <row r="37" spans="7:22" ht="16.5" thickBot="1">
      <c r="G37" s="24"/>
      <c r="H37" s="24"/>
      <c r="I37" s="16"/>
      <c r="J37" s="16"/>
      <c r="P37" s="11">
        <v>0</v>
      </c>
      <c r="Q37" s="35">
        <v>18</v>
      </c>
      <c r="R37" s="26">
        <f t="shared" si="0"/>
        <v>2</v>
      </c>
      <c r="S37" s="27"/>
      <c r="T37" s="27"/>
      <c r="U37" s="51">
        <f t="shared" si="2"/>
        <v>18</v>
      </c>
      <c r="V37" s="1">
        <f t="shared" si="3"/>
        <v>0</v>
      </c>
    </row>
    <row r="38" spans="7:22" ht="15.75">
      <c r="G38" s="24"/>
      <c r="H38" s="24"/>
      <c r="I38" s="16"/>
      <c r="J38" s="16"/>
      <c r="P38" s="5">
        <v>0</v>
      </c>
      <c r="Q38" s="32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5">
        <v>0</v>
      </c>
      <c r="Q39" s="32"/>
      <c r="R39" s="52">
        <f t="shared" si="0"/>
      </c>
      <c r="S39" s="29">
        <f>SUM(R33:R39)</f>
        <v>11</v>
      </c>
      <c r="T39" s="29">
        <f>SUM(V33:V39)</f>
        <v>16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5">
        <v>0</v>
      </c>
      <c r="Q40" s="32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6">
        <v>0</v>
      </c>
      <c r="Q41" s="34"/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2">
        <v>0</v>
      </c>
      <c r="Q42" s="33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2">
        <v>0</v>
      </c>
      <c r="Q43" s="33" t="s">
        <v>28</v>
      </c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2">
        <v>0</v>
      </c>
      <c r="Q44" s="33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11">
        <v>0</v>
      </c>
      <c r="Q45" s="35" t="s">
        <v>28</v>
      </c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5">
        <v>0</v>
      </c>
      <c r="Q46" s="32"/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5">
        <v>0</v>
      </c>
      <c r="Q47" s="32"/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5">
        <v>0</v>
      </c>
      <c r="Q48" s="32"/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6">
        <v>0</v>
      </c>
      <c r="Q49" s="34"/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2">
        <v>0</v>
      </c>
      <c r="Q50" s="33" t="s">
        <v>28</v>
      </c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2">
        <v>0</v>
      </c>
      <c r="Q51" s="33" t="s">
        <v>28</v>
      </c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2">
        <v>0</v>
      </c>
      <c r="Q52" s="33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11">
        <v>0</v>
      </c>
      <c r="Q53" s="35" t="s">
        <v>28</v>
      </c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1"/>
      <c r="Q54" s="40"/>
      <c r="R54" s="41"/>
      <c r="S54" s="41"/>
      <c r="T54" s="41"/>
      <c r="U54" s="41"/>
      <c r="V54" s="1">
        <f>IF(U54=0,"",IF(U54=19,"",U54-(36-U54)))</f>
      </c>
    </row>
    <row r="55" spans="7:10" ht="15">
      <c r="G55" s="25"/>
      <c r="H55" s="25"/>
      <c r="I55" s="16"/>
      <c r="J55" s="16"/>
    </row>
    <row r="56" spans="7:10" ht="15">
      <c r="G56" s="25"/>
      <c r="H56" s="25"/>
      <c r="I56" s="16"/>
      <c r="J56" s="16"/>
    </row>
    <row r="57" spans="7:10" ht="15">
      <c r="G57" s="25"/>
      <c r="H57" s="25"/>
      <c r="I57" s="16"/>
      <c r="J57" s="16"/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ACPN B</v>
      </c>
      <c r="D302" s="2" t="str">
        <f>$B$2</f>
        <v>ACPN C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GUERIGNY B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ACPN B</v>
      </c>
      <c r="D315" s="2" t="str">
        <f>$B$2</f>
        <v>ACPN C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GUERIGNY B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P54:Q54 C12:F15 C22:F25 H2:J5 H7:J10 K19:K26 C2:F5 C17:F20 G2:G10 H15:H22 I14:J22 O1:O50 P1:U53 C7:F10">
    <cfRule type="cellIs" priority="7" dxfId="0" operator="equal" stopIfTrue="1">
      <formula>"Exempt"</formula>
    </cfRule>
  </conditionalFormatting>
  <conditionalFormatting sqref="C1">
    <cfRule type="cellIs" priority="6" dxfId="0" operator="equal" stopIfTrue="1">
      <formula>"Exempt"</formula>
    </cfRule>
  </conditionalFormatting>
  <conditionalFormatting sqref="C6">
    <cfRule type="cellIs" priority="5" dxfId="0" operator="equal" stopIfTrue="1">
      <formula>"Exempt"</formula>
    </cfRule>
  </conditionalFormatting>
  <conditionalFormatting sqref="C11">
    <cfRule type="cellIs" priority="4" dxfId="0" operator="equal" stopIfTrue="1">
      <formula>"Exempt"</formula>
    </cfRule>
  </conditionalFormatting>
  <conditionalFormatting sqref="C16">
    <cfRule type="cellIs" priority="3" dxfId="0" operator="equal" stopIfTrue="1">
      <formula>"Exempt"</formula>
    </cfRule>
  </conditionalFormatting>
  <conditionalFormatting sqref="C21">
    <cfRule type="cellIs" priority="2" dxfId="0" operator="equal" stopIfTrue="1">
      <formula>"Exempt"</formula>
    </cfRule>
  </conditionalFormatting>
  <conditionalFormatting sqref="G1">
    <cfRule type="cellIs" priority="1" dxfId="0" operator="equal" stopIfTrue="1">
      <formula>"Exempt"</formula>
    </cfRule>
  </conditionalFormatting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8"/>
  <sheetViews>
    <sheetView zoomScale="90" zoomScaleNormal="90" zoomScalePageLayoutView="0" workbookViewId="0" topLeftCell="A1">
      <selection activeCell="K10" sqref="K10"/>
    </sheetView>
  </sheetViews>
  <sheetFormatPr defaultColWidth="39.28125" defaultRowHeight="12.75"/>
  <cols>
    <col min="1" max="1" width="3.00390625" style="1" customWidth="1"/>
    <col min="2" max="2" width="23.7109375" style="1" customWidth="1"/>
    <col min="3" max="3" width="23.28125" style="3" customWidth="1"/>
    <col min="4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52</v>
      </c>
      <c r="C1" s="74" t="s">
        <v>29</v>
      </c>
      <c r="D1" s="75" t="s">
        <v>82</v>
      </c>
      <c r="E1" s="84">
        <v>42157</v>
      </c>
      <c r="F1" s="85"/>
      <c r="G1" s="74" t="s">
        <v>34</v>
      </c>
      <c r="H1" s="75" t="s">
        <v>76</v>
      </c>
      <c r="I1" s="77">
        <v>42262</v>
      </c>
      <c r="J1" s="78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53</v>
      </c>
      <c r="C2" s="38" t="str">
        <f>$B$1</f>
        <v>SAINT-HONORE A</v>
      </c>
      <c r="D2" s="2" t="str">
        <f>$B$2</f>
        <v>URZY</v>
      </c>
      <c r="E2" s="32"/>
      <c r="F2" s="33">
        <f>IF(E2="","",IF(E2="F","G",IF(E2="G","F",36-E2)))</f>
      </c>
      <c r="G2" s="5" t="str">
        <f>$B$1</f>
        <v>SAINT-HONORE A</v>
      </c>
      <c r="H2" s="2" t="str">
        <f>$B$6</f>
        <v>FOURCHAMBAULT C</v>
      </c>
      <c r="I2" s="32"/>
      <c r="J2" s="33">
        <f>IF(I2="","",IF(I2="F","G",IF(I2="G","F",36-I2)))</f>
      </c>
      <c r="P2" s="38" t="s">
        <v>37</v>
      </c>
      <c r="Q2" s="32"/>
      <c r="R2" s="50">
        <f aca="true" t="shared" si="0" ref="R2:R53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64" t="s">
        <v>54</v>
      </c>
      <c r="C3" s="38" t="str">
        <f>$B$3</f>
        <v>GUERIGNY C</v>
      </c>
      <c r="D3" s="2" t="str">
        <f>$B$4</f>
        <v>FOURS B</v>
      </c>
      <c r="E3" s="32"/>
      <c r="F3" s="33">
        <f aca="true" t="shared" si="1" ref="F3:F15">IF(E3="","",IF(E3="F","G",IF(E3="G","F",36-E3)))</f>
      </c>
      <c r="G3" s="5" t="str">
        <f>$B$3</f>
        <v>GUERIGNY C</v>
      </c>
      <c r="H3" s="2" t="str">
        <f>$B$5</f>
        <v>NEUVY</v>
      </c>
      <c r="I3" s="32"/>
      <c r="J3" s="33">
        <f>IF(I3="","",IF(I3="F","G",IF(I3="G","F",36-I3)))</f>
      </c>
      <c r="P3" s="38" t="s">
        <v>37</v>
      </c>
      <c r="Q3" s="66" t="s">
        <v>28</v>
      </c>
      <c r="R3" s="26">
        <f t="shared" si="0"/>
      </c>
      <c r="S3" s="27"/>
      <c r="T3" s="27"/>
      <c r="U3" s="51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5">
        <v>4</v>
      </c>
      <c r="B4" s="64" t="s">
        <v>55</v>
      </c>
      <c r="C4" s="38" t="str">
        <f>$B$5</f>
        <v>NEUVY</v>
      </c>
      <c r="D4" s="2" t="str">
        <f>$B$6</f>
        <v>FOURCHAMBAULT C</v>
      </c>
      <c r="E4" s="32"/>
      <c r="F4" s="33">
        <f t="shared" si="1"/>
      </c>
      <c r="G4" s="5" t="str">
        <f>$B$7</f>
        <v>POUGUES B</v>
      </c>
      <c r="H4" s="2" t="str">
        <f>$B$4</f>
        <v>FOURS B</v>
      </c>
      <c r="I4" s="32"/>
      <c r="J4" s="33">
        <f>IF(I4="","",IF(I4="F","G",IF(I4="G","F",36-I4)))</f>
      </c>
      <c r="M4" s="1"/>
      <c r="N4" s="1"/>
      <c r="P4" s="38" t="s">
        <v>37</v>
      </c>
      <c r="Q4" s="66" t="s">
        <v>28</v>
      </c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64" t="s">
        <v>56</v>
      </c>
      <c r="C5" s="39" t="str">
        <f>$B$7</f>
        <v>POUGUES B</v>
      </c>
      <c r="D5" s="11" t="str">
        <f>$B$8</f>
        <v>exempt</v>
      </c>
      <c r="E5" s="34"/>
      <c r="F5" s="35">
        <f t="shared" si="1"/>
      </c>
      <c r="G5" s="6" t="str">
        <f>$B$2</f>
        <v>URZY</v>
      </c>
      <c r="H5" s="11" t="str">
        <f>$B$8</f>
        <v>exempt</v>
      </c>
      <c r="I5" s="34"/>
      <c r="J5" s="35">
        <f>IF(I5="","",IF(I5="F","G",IF(I5="G","F",36-I5)))</f>
      </c>
      <c r="M5" s="1"/>
      <c r="N5" s="1"/>
      <c r="P5" s="39" t="s">
        <v>37</v>
      </c>
      <c r="Q5" s="34"/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64" t="s">
        <v>57</v>
      </c>
      <c r="C6" s="74" t="s">
        <v>30</v>
      </c>
      <c r="D6" s="76" t="s">
        <v>83</v>
      </c>
      <c r="E6" s="84">
        <v>42171</v>
      </c>
      <c r="F6" s="85"/>
      <c r="G6" s="74" t="s">
        <v>35</v>
      </c>
      <c r="H6" s="76" t="s">
        <v>81</v>
      </c>
      <c r="I6" s="77">
        <v>42276</v>
      </c>
      <c r="J6" s="78"/>
      <c r="M6" s="1"/>
      <c r="N6" s="1"/>
      <c r="P6" s="2" t="s">
        <v>37</v>
      </c>
      <c r="Q6" s="67"/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65" t="s">
        <v>58</v>
      </c>
      <c r="C7" s="38" t="str">
        <f>$B$4</f>
        <v>FOURS B</v>
      </c>
      <c r="D7" s="2" t="str">
        <f>$B$1</f>
        <v>SAINT-HONORE A</v>
      </c>
      <c r="E7" s="32"/>
      <c r="F7" s="33">
        <f t="shared" si="1"/>
      </c>
      <c r="G7" s="5" t="str">
        <f>$B$6</f>
        <v>FOURCHAMBAULT C</v>
      </c>
      <c r="H7" s="2" t="str">
        <f>$B$7</f>
        <v>POUGUES B</v>
      </c>
      <c r="I7" s="32"/>
      <c r="J7" s="33">
        <f>IF(I7="","",IF(I7="F","G",IF(I7="G","F",36-I7)))</f>
      </c>
      <c r="M7" s="1"/>
      <c r="N7" s="1"/>
      <c r="P7" s="2" t="s">
        <v>37</v>
      </c>
      <c r="Q7" s="67"/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64" t="s">
        <v>59</v>
      </c>
      <c r="C8" s="38" t="str">
        <f>$B$6</f>
        <v>FOURCHAMBAULT C</v>
      </c>
      <c r="D8" s="2" t="str">
        <f>$B$3</f>
        <v>GUERIGNY C</v>
      </c>
      <c r="E8" s="32"/>
      <c r="F8" s="33">
        <f>IF(E8="","",IF(E8="F","G",IF(E8="G","F",36-E8)))</f>
      </c>
      <c r="G8" s="5" t="str">
        <f>$B$4</f>
        <v>FOURS B</v>
      </c>
      <c r="H8" s="2" t="str">
        <f>$B$2</f>
        <v>URZY</v>
      </c>
      <c r="I8" s="32"/>
      <c r="J8" s="33">
        <f>IF(I8="","",IF(I8="F","G",IF(I8="G","F",36-I8)))</f>
      </c>
      <c r="M8" s="1"/>
      <c r="N8" s="1"/>
      <c r="P8" s="2" t="s">
        <v>37</v>
      </c>
      <c r="Q8" s="33" t="s">
        <v>28</v>
      </c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URZY</v>
      </c>
      <c r="D9" s="2" t="str">
        <f>$B$7</f>
        <v>POUGUES B</v>
      </c>
      <c r="E9" s="32"/>
      <c r="F9" s="33">
        <f t="shared" si="1"/>
      </c>
      <c r="G9" s="5" t="str">
        <f>$B$5</f>
        <v>NEUVY</v>
      </c>
      <c r="H9" s="2" t="str">
        <f>$B$1</f>
        <v>SAINT-HONORE A</v>
      </c>
      <c r="I9" s="32"/>
      <c r="J9" s="33">
        <f>IF(I9="","",IF(I9="F","G",IF(I9="G","F",36-I9)))</f>
      </c>
      <c r="M9" s="1"/>
      <c r="N9" s="1"/>
      <c r="P9" s="11" t="s">
        <v>44</v>
      </c>
      <c r="Q9" s="35" t="s">
        <v>28</v>
      </c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NEUVY</v>
      </c>
      <c r="D10" s="11" t="str">
        <f>$B$8</f>
        <v>exempt</v>
      </c>
      <c r="E10" s="34"/>
      <c r="F10" s="35">
        <f t="shared" si="1"/>
      </c>
      <c r="G10" s="6" t="str">
        <f>$B$3</f>
        <v>GUERIGNY C</v>
      </c>
      <c r="H10" s="11" t="str">
        <f>$B$8</f>
        <v>exempt</v>
      </c>
      <c r="I10" s="34"/>
      <c r="J10" s="35">
        <f>IF(I10="","",IF(I10="F","G",IF(I10="G","F",36-I10)))</f>
      </c>
      <c r="K10" s="63"/>
      <c r="M10" s="1"/>
      <c r="N10" s="1"/>
      <c r="P10" s="38" t="s">
        <v>44</v>
      </c>
      <c r="Q10" s="66" t="s">
        <v>28</v>
      </c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74" t="s">
        <v>31</v>
      </c>
      <c r="D11" s="76" t="s">
        <v>84</v>
      </c>
      <c r="E11" s="84">
        <v>42185</v>
      </c>
      <c r="F11" s="85"/>
      <c r="M11" s="1"/>
      <c r="N11" s="1"/>
      <c r="P11" s="38" t="s">
        <v>44</v>
      </c>
      <c r="Q11" s="66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FOURS B</v>
      </c>
      <c r="D12" s="2" t="str">
        <f>$B$5</f>
        <v>NEUVY</v>
      </c>
      <c r="E12" s="32"/>
      <c r="F12" s="33">
        <f t="shared" si="1"/>
      </c>
      <c r="K12" s="41"/>
      <c r="L12" s="21"/>
      <c r="M12" s="42"/>
      <c r="N12" s="42"/>
      <c r="P12" s="5" t="s">
        <v>44</v>
      </c>
      <c r="Q12" s="66" t="s">
        <v>28</v>
      </c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URZY</v>
      </c>
      <c r="D13" s="2" t="str">
        <f>$B$3</f>
        <v>GUERIGNY C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 t="s">
        <v>44</v>
      </c>
      <c r="Q13" s="69" t="s">
        <v>28</v>
      </c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POUGUES B</v>
      </c>
      <c r="D14" s="2" t="str">
        <f>$B$1</f>
        <v>SAINT-HONORE A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 t="s">
        <v>44</v>
      </c>
      <c r="Q14" s="33" t="s">
        <v>28</v>
      </c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FOURCHAMBAULT C</v>
      </c>
      <c r="D15" s="11" t="str">
        <f>$B$8</f>
        <v>exempt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44</v>
      </c>
      <c r="Q15" s="33" t="s">
        <v>28</v>
      </c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74" t="s">
        <v>32</v>
      </c>
      <c r="D16" s="76" t="s">
        <v>85</v>
      </c>
      <c r="E16" s="77">
        <v>42241</v>
      </c>
      <c r="F16" s="77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38</v>
      </c>
      <c r="Q16" s="33" t="s">
        <v>28</v>
      </c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NEUVY</v>
      </c>
      <c r="D17" s="2" t="str">
        <f>$B$2</f>
        <v>URZY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38</v>
      </c>
      <c r="Q17" s="70"/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FOURCHAMBAULT C</v>
      </c>
      <c r="D18" s="2" t="str">
        <f>$B$4</f>
        <v>FOURS B</v>
      </c>
      <c r="E18" s="32"/>
      <c r="F18" s="36">
        <f>IF(E18="","",IF(E18="F","G",IF(E18="G","F",36-E18)))</f>
      </c>
      <c r="G18" s="13">
        <v>4</v>
      </c>
      <c r="H18" s="2"/>
      <c r="I18" s="27"/>
      <c r="J18" s="72"/>
      <c r="K18" s="41"/>
      <c r="L18" s="21"/>
      <c r="M18" s="42"/>
      <c r="N18" s="42"/>
      <c r="P18" s="5" t="s">
        <v>38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GUERIGNY C</v>
      </c>
      <c r="D19" s="2" t="str">
        <f>$B$7</f>
        <v>POUGUES B</v>
      </c>
      <c r="E19" s="32"/>
      <c r="F19" s="36">
        <f>IF(E19="","",IF(E19="F","G",IF(E19="G","F",36-E19)))</f>
      </c>
      <c r="G19" s="13">
        <v>5</v>
      </c>
      <c r="H19" s="2"/>
      <c r="I19" s="27"/>
      <c r="J19" s="72"/>
      <c r="K19" s="22"/>
      <c r="L19" s="21"/>
      <c r="M19" s="42"/>
      <c r="N19" s="42"/>
      <c r="P19" s="5" t="s">
        <v>38</v>
      </c>
      <c r="Q19" s="66" t="s">
        <v>28</v>
      </c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SAINT-HONORE A</v>
      </c>
      <c r="D20" s="11" t="str">
        <f>$B$8</f>
        <v>exempt</v>
      </c>
      <c r="E20" s="34"/>
      <c r="F20" s="37">
        <f>IF(E20="","",IF(E20="F","G",IF(E20="G","F",36-E20)))</f>
      </c>
      <c r="G20" s="13">
        <v>6</v>
      </c>
      <c r="H20" s="2"/>
      <c r="I20" s="27"/>
      <c r="J20" s="72"/>
      <c r="K20" s="22"/>
      <c r="L20" s="21"/>
      <c r="M20" s="42"/>
      <c r="N20" s="42"/>
      <c r="P20" s="5" t="s">
        <v>38</v>
      </c>
      <c r="Q20" s="32"/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74" t="s">
        <v>33</v>
      </c>
      <c r="D21" s="76" t="s">
        <v>86</v>
      </c>
      <c r="E21" s="77">
        <v>42248</v>
      </c>
      <c r="F21" s="77"/>
      <c r="G21" s="13">
        <v>7</v>
      </c>
      <c r="H21" s="2"/>
      <c r="I21" s="27"/>
      <c r="J21" s="72"/>
      <c r="K21" s="22"/>
      <c r="L21" s="21"/>
      <c r="M21" s="41"/>
      <c r="N21" s="41"/>
      <c r="P21" s="6" t="s">
        <v>38</v>
      </c>
      <c r="Q21" s="34"/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SAINT-HONORE A</v>
      </c>
      <c r="D22" s="2" t="str">
        <f>$B$3</f>
        <v>GUERIGNY C</v>
      </c>
      <c r="E22" s="32"/>
      <c r="F22" s="36">
        <f>IF(E22="","",IF(E22="F","G",IF(E22="G","F",36-E22)))</f>
      </c>
      <c r="G22" s="14">
        <v>8</v>
      </c>
      <c r="H22" s="11"/>
      <c r="I22" s="71"/>
      <c r="J22" s="73"/>
      <c r="K22" s="7"/>
      <c r="L22" s="43"/>
      <c r="M22" s="41"/>
      <c r="N22" s="41"/>
      <c r="P22" s="2" t="s">
        <v>38</v>
      </c>
      <c r="Q22" s="33" t="s">
        <v>28</v>
      </c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URZY</v>
      </c>
      <c r="D23" s="2" t="str">
        <f>$B$6</f>
        <v>FOURCHAMBAULT C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39</v>
      </c>
      <c r="Q23" s="68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POUGUES B</v>
      </c>
      <c r="D24" s="2" t="str">
        <f>$B$5</f>
        <v>NEUVY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39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FOURS B</v>
      </c>
      <c r="D25" s="11" t="str">
        <f>$B$8</f>
        <v>exempt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39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39</v>
      </c>
      <c r="Q26" s="32"/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39</v>
      </c>
      <c r="Q27" s="66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39</v>
      </c>
      <c r="Q28" s="32"/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39</v>
      </c>
      <c r="Q29" s="34"/>
      <c r="R29" s="26">
        <f t="shared" si="0"/>
      </c>
      <c r="S29" s="27"/>
      <c r="T29" s="27"/>
      <c r="U29" s="51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40</v>
      </c>
      <c r="Q30" s="36" t="s">
        <v>28</v>
      </c>
      <c r="R30" s="26">
        <f t="shared" si="0"/>
      </c>
      <c r="S30" s="27"/>
      <c r="T30" s="27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40</v>
      </c>
      <c r="Q31" s="68"/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40</v>
      </c>
      <c r="Q32" s="68"/>
      <c r="R32" s="52">
        <f t="shared" si="0"/>
      </c>
      <c r="S32" s="29">
        <f>SUM(R27:R32)</f>
        <v>0</v>
      </c>
      <c r="T32" s="29">
        <f>SUM(V27:V32)</f>
        <v>0</v>
      </c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40</v>
      </c>
      <c r="Q33" s="37" t="s">
        <v>28</v>
      </c>
      <c r="R33" s="50">
        <f t="shared" si="0"/>
      </c>
      <c r="S33" s="48"/>
      <c r="T33" s="48"/>
      <c r="U33" s="51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40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40</v>
      </c>
      <c r="Q35" s="66" t="s">
        <v>28</v>
      </c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40</v>
      </c>
      <c r="Q36" s="32"/>
      <c r="R36" s="26">
        <f t="shared" si="0"/>
      </c>
      <c r="S36" s="27"/>
      <c r="T36" s="27"/>
      <c r="U36" s="51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41</v>
      </c>
      <c r="Q37" s="34"/>
      <c r="R37" s="26">
        <f t="shared" si="0"/>
      </c>
      <c r="S37" s="27"/>
      <c r="T37" s="27"/>
      <c r="U37" s="51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41</v>
      </c>
      <c r="Q38" s="68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41</v>
      </c>
      <c r="Q39" s="33" t="s">
        <v>28</v>
      </c>
      <c r="R39" s="52">
        <f t="shared" si="0"/>
      </c>
      <c r="S39" s="29">
        <f>SUM(R33:R39)</f>
        <v>0</v>
      </c>
      <c r="T39" s="29">
        <f>SUM(V33:V39)</f>
        <v>0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41</v>
      </c>
      <c r="Q40" s="67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41</v>
      </c>
      <c r="Q41" s="35" t="s">
        <v>28</v>
      </c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41</v>
      </c>
      <c r="Q42" s="66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41</v>
      </c>
      <c r="Q43" s="32"/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42</v>
      </c>
      <c r="Q44" s="66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42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42</v>
      </c>
      <c r="Q46" s="67"/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42</v>
      </c>
      <c r="Q47" s="67"/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42</v>
      </c>
      <c r="Q48" s="33" t="s">
        <v>28</v>
      </c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42</v>
      </c>
      <c r="Q49" s="35" t="s">
        <v>28</v>
      </c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42</v>
      </c>
      <c r="Q50" s="32"/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43</v>
      </c>
      <c r="Q51" s="32"/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43</v>
      </c>
      <c r="Q52" s="66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43</v>
      </c>
      <c r="Q53" s="34"/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43</v>
      </c>
      <c r="Q54" s="33" t="s">
        <v>28</v>
      </c>
      <c r="R54" s="41"/>
      <c r="S54" s="41"/>
      <c r="T54" s="41"/>
      <c r="U54" s="41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43</v>
      </c>
      <c r="Q55" s="67"/>
    </row>
    <row r="56" spans="7:17" ht="15">
      <c r="G56" s="25"/>
      <c r="H56" s="25"/>
      <c r="I56" s="16"/>
      <c r="J56" s="16"/>
      <c r="P56" s="2" t="s">
        <v>43</v>
      </c>
      <c r="Q56" s="67"/>
    </row>
    <row r="57" spans="7:17" ht="15.75" thickBot="1">
      <c r="G57" s="25"/>
      <c r="H57" s="25"/>
      <c r="I57" s="16"/>
      <c r="J57" s="16"/>
      <c r="P57" s="11" t="s">
        <v>43</v>
      </c>
      <c r="Q57" s="35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SAINT-HONORE A</v>
      </c>
      <c r="D302" s="2" t="str">
        <f>$B$2</f>
        <v>URZY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GUERIGNY C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SAINT-HONORE A</v>
      </c>
      <c r="D315" s="2" t="str">
        <f>$B$2</f>
        <v>URZY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GUERIGNY C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C12:F15 D17:F20 C22:F25 H2:J5 K19:K26 C2:F5 C16:C21 G1:G5 O1:O50 P1:U53 H15:H21 I14:J21 D7:J10 C7:C11">
    <cfRule type="cellIs" priority="6" dxfId="0" operator="equal" stopIfTrue="1">
      <formula>"Exempt"</formula>
    </cfRule>
  </conditionalFormatting>
  <conditionalFormatting sqref="P54:Q57">
    <cfRule type="cellIs" priority="5" dxfId="0" operator="equal" stopIfTrue="1">
      <formula>"Exempt"</formula>
    </cfRule>
  </conditionalFormatting>
  <conditionalFormatting sqref="H22">
    <cfRule type="cellIs" priority="4" dxfId="0" operator="equal" stopIfTrue="1">
      <formula>"Exempt"</formula>
    </cfRule>
  </conditionalFormatting>
  <conditionalFormatting sqref="G6">
    <cfRule type="cellIs" priority="3" dxfId="0" operator="equal" stopIfTrue="1">
      <formula>"Exempt"</formula>
    </cfRule>
  </conditionalFormatting>
  <conditionalFormatting sqref="C1">
    <cfRule type="cellIs" priority="2" dxfId="0" operator="equal" stopIfTrue="1">
      <formula>"Exempt"</formula>
    </cfRule>
  </conditionalFormatting>
  <conditionalFormatting sqref="C6">
    <cfRule type="cellIs" priority="1" dxfId="0" operator="equal" stopIfTrue="1">
      <formula>"Exempt"</formula>
    </cfRule>
  </conditionalFormatting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8"/>
  <sheetViews>
    <sheetView zoomScale="90" zoomScaleNormal="90" zoomScalePageLayoutView="0" workbookViewId="0" topLeftCell="A1">
      <selection activeCell="G1" sqref="G1:J1"/>
    </sheetView>
  </sheetViews>
  <sheetFormatPr defaultColWidth="39.28125" defaultRowHeight="12.75"/>
  <cols>
    <col min="1" max="1" width="3.00390625" style="1" customWidth="1"/>
    <col min="2" max="2" width="22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60</v>
      </c>
      <c r="C1" s="74" t="s">
        <v>29</v>
      </c>
      <c r="D1" s="75" t="s">
        <v>82</v>
      </c>
      <c r="E1" s="84">
        <v>42157</v>
      </c>
      <c r="F1" s="85"/>
      <c r="G1" s="74" t="s">
        <v>34</v>
      </c>
      <c r="H1" s="75" t="s">
        <v>76</v>
      </c>
      <c r="I1" s="77">
        <v>42262</v>
      </c>
      <c r="J1" s="78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61</v>
      </c>
      <c r="C2" s="38" t="str">
        <f>$B$1</f>
        <v>LA MACHINE A</v>
      </c>
      <c r="D2" s="2" t="str">
        <f>$B$2</f>
        <v>SAINT-HONORE B</v>
      </c>
      <c r="E2" s="32"/>
      <c r="F2" s="33">
        <f>IF(E2="","",IF(E2="F","G",IF(E2="G","F",36-E2)))</f>
      </c>
      <c r="G2" s="5" t="str">
        <f>$B$1</f>
        <v>LA MACHINE A</v>
      </c>
      <c r="H2" s="2" t="str">
        <f>$B$6</f>
        <v>CHATILLON A</v>
      </c>
      <c r="I2" s="32"/>
      <c r="J2" s="33">
        <f>IF(I2="","",IF(I2="F","G",IF(I2="G","F",36-I2)))</f>
      </c>
      <c r="P2" s="38" t="s">
        <v>37</v>
      </c>
      <c r="Q2" s="32"/>
      <c r="R2" s="50">
        <f aca="true" t="shared" si="0" ref="R2:R53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64" t="s">
        <v>62</v>
      </c>
      <c r="C3" s="38" t="str">
        <f>$B$3</f>
        <v>DECIZE B</v>
      </c>
      <c r="D3" s="2" t="str">
        <f>$B$4</f>
        <v>SAINT-AMAND</v>
      </c>
      <c r="E3" s="32"/>
      <c r="F3" s="33">
        <f aca="true" t="shared" si="1" ref="F3:F15">IF(E3="","",IF(E3="F","G",IF(E3="G","F",36-E3)))</f>
      </c>
      <c r="G3" s="5" t="str">
        <f>$B$3</f>
        <v>DECIZE B</v>
      </c>
      <c r="H3" s="2" t="str">
        <f>$B$5</f>
        <v>ASPTT NEVERS B</v>
      </c>
      <c r="I3" s="32"/>
      <c r="J3" s="33">
        <f>IF(I3="","",IF(I3="F","G",IF(I3="G","F",36-I3)))</f>
      </c>
      <c r="P3" s="38" t="s">
        <v>37</v>
      </c>
      <c r="Q3" s="66" t="s">
        <v>28</v>
      </c>
      <c r="R3" s="26">
        <f t="shared" si="0"/>
      </c>
      <c r="S3" s="27"/>
      <c r="T3" s="27"/>
      <c r="U3" s="51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5">
        <v>4</v>
      </c>
      <c r="B4" s="64" t="s">
        <v>63</v>
      </c>
      <c r="C4" s="38" t="str">
        <f>$B$5</f>
        <v>ASPTT NEVERS B</v>
      </c>
      <c r="D4" s="2" t="str">
        <f>$B$6</f>
        <v>CHATILLON A</v>
      </c>
      <c r="E4" s="32"/>
      <c r="F4" s="33">
        <f t="shared" si="1"/>
      </c>
      <c r="G4" s="5" t="str">
        <f>$B$7</f>
        <v>COULANGES B</v>
      </c>
      <c r="H4" s="2" t="str">
        <f>$B$4</f>
        <v>SAINT-AMAND</v>
      </c>
      <c r="I4" s="32"/>
      <c r="J4" s="33">
        <f>IF(I4="","",IF(I4="F","G",IF(I4="G","F",36-I4)))</f>
      </c>
      <c r="M4" s="1"/>
      <c r="N4" s="1"/>
      <c r="P4" s="38" t="s">
        <v>37</v>
      </c>
      <c r="Q4" s="66" t="s">
        <v>28</v>
      </c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64" t="s">
        <v>64</v>
      </c>
      <c r="C5" s="39" t="str">
        <f>$B$7</f>
        <v>COULANGES B</v>
      </c>
      <c r="D5" s="11" t="str">
        <f>$B$8</f>
        <v>exempt</v>
      </c>
      <c r="E5" s="34"/>
      <c r="F5" s="35">
        <f t="shared" si="1"/>
      </c>
      <c r="G5" s="6" t="str">
        <f>$B$2</f>
        <v>SAINT-HONORE B</v>
      </c>
      <c r="H5" s="11" t="str">
        <f>$B$8</f>
        <v>exempt</v>
      </c>
      <c r="I5" s="34"/>
      <c r="J5" s="35">
        <f>IF(I5="","",IF(I5="F","G",IF(I5="G","F",36-I5)))</f>
      </c>
      <c r="M5" s="1"/>
      <c r="N5" s="1"/>
      <c r="P5" s="39" t="s">
        <v>37</v>
      </c>
      <c r="Q5" s="34"/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64" t="s">
        <v>65</v>
      </c>
      <c r="C6" s="74" t="s">
        <v>30</v>
      </c>
      <c r="D6" s="76" t="s">
        <v>83</v>
      </c>
      <c r="E6" s="84">
        <v>42171</v>
      </c>
      <c r="F6" s="85"/>
      <c r="G6" s="74" t="s">
        <v>35</v>
      </c>
      <c r="H6" s="76" t="s">
        <v>81</v>
      </c>
      <c r="I6" s="77">
        <v>42276</v>
      </c>
      <c r="J6" s="78"/>
      <c r="M6" s="1"/>
      <c r="N6" s="1"/>
      <c r="P6" s="2" t="s">
        <v>37</v>
      </c>
      <c r="Q6" s="67"/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65" t="s">
        <v>66</v>
      </c>
      <c r="C7" s="38" t="str">
        <f>$B$4</f>
        <v>SAINT-AMAND</v>
      </c>
      <c r="D7" s="2" t="str">
        <f>$B$1</f>
        <v>LA MACHINE A</v>
      </c>
      <c r="E7" s="32"/>
      <c r="F7" s="33">
        <f t="shared" si="1"/>
      </c>
      <c r="G7" s="5" t="str">
        <f>$B$6</f>
        <v>CHATILLON A</v>
      </c>
      <c r="H7" s="2" t="str">
        <f>$B$7</f>
        <v>COULANGES B</v>
      </c>
      <c r="I7" s="32"/>
      <c r="J7" s="33">
        <f>IF(I7="","",IF(I7="F","G",IF(I7="G","F",36-I7)))</f>
      </c>
      <c r="M7" s="1"/>
      <c r="N7" s="1"/>
      <c r="P7" s="2" t="s">
        <v>37</v>
      </c>
      <c r="Q7" s="67"/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64" t="s">
        <v>59</v>
      </c>
      <c r="C8" s="38" t="str">
        <f>$B$6</f>
        <v>CHATILLON A</v>
      </c>
      <c r="D8" s="2" t="str">
        <f>$B$3</f>
        <v>DECIZE B</v>
      </c>
      <c r="E8" s="32"/>
      <c r="F8" s="33">
        <f>IF(E8="","",IF(E8="F","G",IF(E8="G","F",36-E8)))</f>
      </c>
      <c r="G8" s="5" t="str">
        <f>$B$4</f>
        <v>SAINT-AMAND</v>
      </c>
      <c r="H8" s="2" t="str">
        <f>$B$2</f>
        <v>SAINT-HONORE B</v>
      </c>
      <c r="I8" s="32"/>
      <c r="J8" s="33">
        <f>IF(I8="","",IF(I8="F","G",IF(I8="G","F",36-I8)))</f>
      </c>
      <c r="M8" s="1"/>
      <c r="N8" s="1"/>
      <c r="P8" s="2" t="s">
        <v>37</v>
      </c>
      <c r="Q8" s="33" t="s">
        <v>28</v>
      </c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SAINT-HONORE B</v>
      </c>
      <c r="D9" s="2" t="str">
        <f>$B$7</f>
        <v>COULANGES B</v>
      </c>
      <c r="E9" s="32"/>
      <c r="F9" s="33">
        <f t="shared" si="1"/>
      </c>
      <c r="G9" s="5" t="str">
        <f>$B$5</f>
        <v>ASPTT NEVERS B</v>
      </c>
      <c r="H9" s="2" t="str">
        <f>$B$1</f>
        <v>LA MACHINE A</v>
      </c>
      <c r="I9" s="32"/>
      <c r="J9" s="33">
        <f>IF(I9="","",IF(I9="F","G",IF(I9="G","F",36-I9)))</f>
      </c>
      <c r="M9" s="1"/>
      <c r="N9" s="1"/>
      <c r="P9" s="11" t="s">
        <v>44</v>
      </c>
      <c r="Q9" s="35" t="s">
        <v>28</v>
      </c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ASPTT NEVERS B</v>
      </c>
      <c r="D10" s="11" t="str">
        <f>$B$8</f>
        <v>exempt</v>
      </c>
      <c r="E10" s="34"/>
      <c r="F10" s="35">
        <f t="shared" si="1"/>
      </c>
      <c r="G10" s="6" t="str">
        <f>$B$3</f>
        <v>DECIZE B</v>
      </c>
      <c r="H10" s="11" t="str">
        <f>$B$8</f>
        <v>exempt</v>
      </c>
      <c r="I10" s="34"/>
      <c r="J10" s="35">
        <f>IF(I10="","",IF(I10="F","G",IF(I10="G","F",36-I10)))</f>
      </c>
      <c r="K10" s="63"/>
      <c r="M10" s="1"/>
      <c r="N10" s="1"/>
      <c r="P10" s="38" t="s">
        <v>44</v>
      </c>
      <c r="Q10" s="66" t="s">
        <v>28</v>
      </c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74" t="s">
        <v>31</v>
      </c>
      <c r="D11" s="76" t="s">
        <v>84</v>
      </c>
      <c r="E11" s="84">
        <v>42185</v>
      </c>
      <c r="F11" s="85"/>
      <c r="M11" s="1"/>
      <c r="N11" s="1"/>
      <c r="P11" s="38" t="s">
        <v>44</v>
      </c>
      <c r="Q11" s="66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SAINT-AMAND</v>
      </c>
      <c r="D12" s="2" t="str">
        <f>$B$5</f>
        <v>ASPTT NEVERS B</v>
      </c>
      <c r="E12" s="32"/>
      <c r="F12" s="33">
        <f t="shared" si="1"/>
      </c>
      <c r="K12" s="41"/>
      <c r="L12" s="21"/>
      <c r="M12" s="42"/>
      <c r="N12" s="42"/>
      <c r="P12" s="5" t="s">
        <v>44</v>
      </c>
      <c r="Q12" s="66" t="s">
        <v>28</v>
      </c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SAINT-HONORE B</v>
      </c>
      <c r="D13" s="2" t="str">
        <f>$B$3</f>
        <v>DECIZE B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 t="s">
        <v>44</v>
      </c>
      <c r="Q13" s="69" t="s">
        <v>28</v>
      </c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COULANGES B</v>
      </c>
      <c r="D14" s="2" t="str">
        <f>$B$1</f>
        <v>LA MACHINE A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 t="s">
        <v>44</v>
      </c>
      <c r="Q14" s="33" t="s">
        <v>28</v>
      </c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CHATILLON A</v>
      </c>
      <c r="D15" s="11" t="str">
        <f>$B$8</f>
        <v>exempt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44</v>
      </c>
      <c r="Q15" s="33" t="s">
        <v>28</v>
      </c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74" t="s">
        <v>32</v>
      </c>
      <c r="D16" s="76" t="s">
        <v>85</v>
      </c>
      <c r="E16" s="77">
        <v>42241</v>
      </c>
      <c r="F16" s="77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38</v>
      </c>
      <c r="Q16" s="33" t="s">
        <v>28</v>
      </c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ASPTT NEVERS B</v>
      </c>
      <c r="D17" s="2" t="str">
        <f>$B$2</f>
        <v>SAINT-HONORE B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38</v>
      </c>
      <c r="Q17" s="70"/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CHATILLON A</v>
      </c>
      <c r="D18" s="2" t="str">
        <f>$B$4</f>
        <v>SAINT-AMAND</v>
      </c>
      <c r="E18" s="32"/>
      <c r="F18" s="36">
        <f>IF(E18="","",IF(E18="F","G",IF(E18="G","F",36-E18)))</f>
      </c>
      <c r="G18" s="13">
        <v>4</v>
      </c>
      <c r="H18" s="2"/>
      <c r="I18" s="27"/>
      <c r="J18" s="72"/>
      <c r="K18" s="41"/>
      <c r="L18" s="21"/>
      <c r="M18" s="42"/>
      <c r="N18" s="42"/>
      <c r="P18" s="5" t="s">
        <v>38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DECIZE B</v>
      </c>
      <c r="D19" s="2" t="str">
        <f>$B$7</f>
        <v>COULANGES B</v>
      </c>
      <c r="E19" s="32"/>
      <c r="F19" s="36">
        <f>IF(E19="","",IF(E19="F","G",IF(E19="G","F",36-E19)))</f>
      </c>
      <c r="G19" s="13">
        <v>5</v>
      </c>
      <c r="H19" s="2"/>
      <c r="I19" s="27"/>
      <c r="J19" s="72"/>
      <c r="K19" s="22"/>
      <c r="L19" s="21"/>
      <c r="M19" s="42"/>
      <c r="N19" s="42"/>
      <c r="P19" s="5" t="s">
        <v>38</v>
      </c>
      <c r="Q19" s="66" t="s">
        <v>28</v>
      </c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LA MACHINE A</v>
      </c>
      <c r="D20" s="11" t="str">
        <f>$B$8</f>
        <v>exempt</v>
      </c>
      <c r="E20" s="34"/>
      <c r="F20" s="37">
        <f>IF(E20="","",IF(E20="F","G",IF(E20="G","F",36-E20)))</f>
      </c>
      <c r="G20" s="13">
        <v>6</v>
      </c>
      <c r="H20" s="2"/>
      <c r="I20" s="27"/>
      <c r="J20" s="72"/>
      <c r="K20" s="22"/>
      <c r="L20" s="21"/>
      <c r="M20" s="42"/>
      <c r="N20" s="42"/>
      <c r="P20" s="5" t="s">
        <v>38</v>
      </c>
      <c r="Q20" s="32"/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74" t="s">
        <v>33</v>
      </c>
      <c r="D21" s="76" t="s">
        <v>86</v>
      </c>
      <c r="E21" s="77">
        <v>42248</v>
      </c>
      <c r="F21" s="77"/>
      <c r="G21" s="13">
        <v>7</v>
      </c>
      <c r="H21" s="2"/>
      <c r="I21" s="27"/>
      <c r="J21" s="72"/>
      <c r="K21" s="22"/>
      <c r="L21" s="21"/>
      <c r="M21" s="41"/>
      <c r="N21" s="41"/>
      <c r="P21" s="6" t="s">
        <v>38</v>
      </c>
      <c r="Q21" s="34"/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LA MACHINE A</v>
      </c>
      <c r="D22" s="2" t="str">
        <f>$B$3</f>
        <v>DECIZE B</v>
      </c>
      <c r="E22" s="32"/>
      <c r="F22" s="36">
        <f>IF(E22="","",IF(E22="F","G",IF(E22="G","F",36-E22)))</f>
      </c>
      <c r="G22" s="14">
        <v>8</v>
      </c>
      <c r="H22" s="11"/>
      <c r="I22" s="71"/>
      <c r="J22" s="73"/>
      <c r="K22" s="7"/>
      <c r="L22" s="43"/>
      <c r="M22" s="41"/>
      <c r="N22" s="41"/>
      <c r="P22" s="2" t="s">
        <v>38</v>
      </c>
      <c r="Q22" s="33" t="s">
        <v>28</v>
      </c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SAINT-HONORE B</v>
      </c>
      <c r="D23" s="2" t="str">
        <f>$B$6</f>
        <v>CHATILLON A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39</v>
      </c>
      <c r="Q23" s="68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COULANGES B</v>
      </c>
      <c r="D24" s="2" t="str">
        <f>$B$5</f>
        <v>ASPTT NEVERS B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39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SAINT-AMAND</v>
      </c>
      <c r="D25" s="11" t="str">
        <f>$B$8</f>
        <v>exempt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39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39</v>
      </c>
      <c r="Q26" s="32"/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39</v>
      </c>
      <c r="Q27" s="66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39</v>
      </c>
      <c r="Q28" s="32"/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39</v>
      </c>
      <c r="Q29" s="34"/>
      <c r="R29" s="26">
        <f t="shared" si="0"/>
      </c>
      <c r="S29" s="27"/>
      <c r="T29" s="27"/>
      <c r="U29" s="51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40</v>
      </c>
      <c r="Q30" s="36" t="s">
        <v>28</v>
      </c>
      <c r="R30" s="26">
        <f t="shared" si="0"/>
      </c>
      <c r="S30" s="27"/>
      <c r="T30" s="27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40</v>
      </c>
      <c r="Q31" s="68"/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40</v>
      </c>
      <c r="Q32" s="68"/>
      <c r="R32" s="52">
        <f t="shared" si="0"/>
      </c>
      <c r="S32" s="29">
        <f>SUM(R27:R32)</f>
        <v>0</v>
      </c>
      <c r="T32" s="29">
        <f>SUM(V27:V32)</f>
        <v>0</v>
      </c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40</v>
      </c>
      <c r="Q33" s="37" t="s">
        <v>28</v>
      </c>
      <c r="R33" s="50">
        <f t="shared" si="0"/>
      </c>
      <c r="S33" s="48"/>
      <c r="T33" s="48"/>
      <c r="U33" s="51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40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40</v>
      </c>
      <c r="Q35" s="66" t="s">
        <v>28</v>
      </c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40</v>
      </c>
      <c r="Q36" s="32"/>
      <c r="R36" s="26">
        <f t="shared" si="0"/>
      </c>
      <c r="S36" s="27"/>
      <c r="T36" s="27"/>
      <c r="U36" s="51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41</v>
      </c>
      <c r="Q37" s="34"/>
      <c r="R37" s="26">
        <f t="shared" si="0"/>
      </c>
      <c r="S37" s="27"/>
      <c r="T37" s="27"/>
      <c r="U37" s="51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41</v>
      </c>
      <c r="Q38" s="68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41</v>
      </c>
      <c r="Q39" s="33" t="s">
        <v>28</v>
      </c>
      <c r="R39" s="52">
        <f t="shared" si="0"/>
      </c>
      <c r="S39" s="29">
        <f>SUM(R33:R39)</f>
        <v>0</v>
      </c>
      <c r="T39" s="29">
        <f>SUM(V33:V39)</f>
        <v>0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41</v>
      </c>
      <c r="Q40" s="67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41</v>
      </c>
      <c r="Q41" s="35" t="s">
        <v>28</v>
      </c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41</v>
      </c>
      <c r="Q42" s="66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41</v>
      </c>
      <c r="Q43" s="32"/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42</v>
      </c>
      <c r="Q44" s="66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42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42</v>
      </c>
      <c r="Q46" s="67"/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42</v>
      </c>
      <c r="Q47" s="67"/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42</v>
      </c>
      <c r="Q48" s="33" t="s">
        <v>28</v>
      </c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42</v>
      </c>
      <c r="Q49" s="35" t="s">
        <v>28</v>
      </c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42</v>
      </c>
      <c r="Q50" s="32"/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43</v>
      </c>
      <c r="Q51" s="32"/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43</v>
      </c>
      <c r="Q52" s="66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43</v>
      </c>
      <c r="Q53" s="34"/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43</v>
      </c>
      <c r="Q54" s="33" t="s">
        <v>28</v>
      </c>
      <c r="R54" s="41"/>
      <c r="S54" s="41"/>
      <c r="T54" s="41"/>
      <c r="U54" s="41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43</v>
      </c>
      <c r="Q55" s="67"/>
    </row>
    <row r="56" spans="7:17" ht="15">
      <c r="G56" s="25"/>
      <c r="H56" s="25"/>
      <c r="I56" s="16"/>
      <c r="J56" s="16"/>
      <c r="P56" s="2" t="s">
        <v>43</v>
      </c>
      <c r="Q56" s="67"/>
    </row>
    <row r="57" spans="7:17" ht="15.75" thickBot="1">
      <c r="G57" s="25"/>
      <c r="H57" s="25"/>
      <c r="I57" s="16"/>
      <c r="J57" s="16"/>
      <c r="P57" s="11" t="s">
        <v>43</v>
      </c>
      <c r="Q57" s="35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LA MACHINE A</v>
      </c>
      <c r="D302" s="2" t="str">
        <f>$B$2</f>
        <v>SAINT-HONORE B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DECIZE B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LA MACHINE A</v>
      </c>
      <c r="D315" s="2" t="str">
        <f>$B$2</f>
        <v>SAINT-HONORE B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DECIZE B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C12:F15 C22:F25 K19:K26 C17:F20 C2:J5 O1:O50 P1:U53 H15:H21 I14:J21 C7:J10">
    <cfRule type="cellIs" priority="12" dxfId="0" operator="equal" stopIfTrue="1">
      <formula>"Exempt"</formula>
    </cfRule>
  </conditionalFormatting>
  <conditionalFormatting sqref="P54:Q57">
    <cfRule type="cellIs" priority="11" dxfId="0" operator="equal" stopIfTrue="1">
      <formula>"Exempt"</formula>
    </cfRule>
  </conditionalFormatting>
  <conditionalFormatting sqref="H22">
    <cfRule type="cellIs" priority="10" dxfId="0" operator="equal" stopIfTrue="1">
      <formula>"Exempt"</formula>
    </cfRule>
  </conditionalFormatting>
  <conditionalFormatting sqref="G6">
    <cfRule type="cellIs" priority="8" dxfId="0" operator="equal" stopIfTrue="1">
      <formula>"Exempt"</formula>
    </cfRule>
  </conditionalFormatting>
  <conditionalFormatting sqref="C1">
    <cfRule type="cellIs" priority="6" dxfId="0" operator="equal" stopIfTrue="1">
      <formula>"Exempt"</formula>
    </cfRule>
  </conditionalFormatting>
  <conditionalFormatting sqref="C6">
    <cfRule type="cellIs" priority="5" dxfId="0" operator="equal" stopIfTrue="1">
      <formula>"Exempt"</formula>
    </cfRule>
  </conditionalFormatting>
  <conditionalFormatting sqref="C11">
    <cfRule type="cellIs" priority="4" dxfId="0" operator="equal" stopIfTrue="1">
      <formula>"Exempt"</formula>
    </cfRule>
  </conditionalFormatting>
  <conditionalFormatting sqref="C16">
    <cfRule type="cellIs" priority="3" dxfId="0" operator="equal" stopIfTrue="1">
      <formula>"Exempt"</formula>
    </cfRule>
  </conditionalFormatting>
  <conditionalFormatting sqref="C21">
    <cfRule type="cellIs" priority="2" dxfId="0" operator="equal" stopIfTrue="1">
      <formula>"Exempt"</formula>
    </cfRule>
  </conditionalFormatting>
  <conditionalFormatting sqref="G1">
    <cfRule type="cellIs" priority="1" dxfId="0" operator="equal" stopIfTrue="1">
      <formula>"Exempt"</formula>
    </cfRule>
  </conditionalFormatting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8"/>
  <sheetViews>
    <sheetView tabSelected="1" zoomScale="90" zoomScaleNormal="90" zoomScalePageLayoutView="0" workbookViewId="0" topLeftCell="A1">
      <selection activeCell="K12" sqref="K12"/>
    </sheetView>
  </sheetViews>
  <sheetFormatPr defaultColWidth="39.28125" defaultRowHeight="12.75"/>
  <cols>
    <col min="1" max="1" width="3.00390625" style="1" customWidth="1"/>
    <col min="2" max="2" width="22.0039062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68</v>
      </c>
      <c r="C1" s="74" t="s">
        <v>29</v>
      </c>
      <c r="D1" s="75" t="s">
        <v>82</v>
      </c>
      <c r="E1" s="84">
        <v>42157</v>
      </c>
      <c r="F1" s="85"/>
      <c r="G1" s="74" t="s">
        <v>34</v>
      </c>
      <c r="H1" s="75" t="s">
        <v>76</v>
      </c>
      <c r="I1" s="77">
        <v>42262</v>
      </c>
      <c r="J1" s="78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67</v>
      </c>
      <c r="C2" s="38" t="str">
        <f>$B$1</f>
        <v>LA MACHINE B</v>
      </c>
      <c r="D2" s="2" t="str">
        <f>$B$2</f>
        <v>CHATILLON B</v>
      </c>
      <c r="E2" s="32"/>
      <c r="F2" s="33">
        <f>IF(E2="","",IF(E2="F","G",IF(E2="G","F",36-E2)))</f>
      </c>
      <c r="G2" s="5" t="str">
        <f>$B$1</f>
        <v>LA MACHINE B</v>
      </c>
      <c r="H2" s="2" t="str">
        <f>$B$6</f>
        <v>LUZY B</v>
      </c>
      <c r="I2" s="32"/>
      <c r="J2" s="33">
        <f>IF(I2="","",IF(I2="F","G",IF(I2="G","F",36-I2)))</f>
      </c>
      <c r="P2" s="38" t="s">
        <v>37</v>
      </c>
      <c r="Q2" s="32"/>
      <c r="R2" s="50">
        <f aca="true" t="shared" si="0" ref="R2:R53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64" t="s">
        <v>69</v>
      </c>
      <c r="C3" s="38" t="str">
        <f>$B$3</f>
        <v>CORBIGNY</v>
      </c>
      <c r="D3" s="2" t="str">
        <f>$B$4</f>
        <v>FOURS A</v>
      </c>
      <c r="E3" s="32"/>
      <c r="F3" s="33">
        <f aca="true" t="shared" si="1" ref="F3:F15">IF(E3="","",IF(E3="F","G",IF(E3="G","F",36-E3)))</f>
      </c>
      <c r="G3" s="5" t="str">
        <f>$B$3</f>
        <v>CORBIGNY</v>
      </c>
      <c r="H3" s="2" t="str">
        <f>$B$5</f>
        <v>CHAMPVERT B</v>
      </c>
      <c r="I3" s="32"/>
      <c r="J3" s="33">
        <f>IF(I3="","",IF(I3="F","G",IF(I3="G","F",36-I3)))</f>
      </c>
      <c r="P3" s="38" t="s">
        <v>37</v>
      </c>
      <c r="Q3" s="66" t="s">
        <v>28</v>
      </c>
      <c r="R3" s="26">
        <f t="shared" si="0"/>
      </c>
      <c r="S3" s="27"/>
      <c r="T3" s="27"/>
      <c r="U3" s="51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5">
        <v>4</v>
      </c>
      <c r="B4" s="64" t="s">
        <v>70</v>
      </c>
      <c r="C4" s="38" t="str">
        <f>$B$5</f>
        <v>CHAMPVERT B</v>
      </c>
      <c r="D4" s="2" t="str">
        <f>$B$6</f>
        <v>LUZY B</v>
      </c>
      <c r="E4" s="32"/>
      <c r="F4" s="33">
        <f t="shared" si="1"/>
      </c>
      <c r="G4" s="5" t="str">
        <f>$B$7</f>
        <v>RAVEAU</v>
      </c>
      <c r="H4" s="2" t="str">
        <f>$B$4</f>
        <v>FOURS A</v>
      </c>
      <c r="I4" s="32"/>
      <c r="J4" s="33">
        <f>IF(I4="","",IF(I4="F","G",IF(I4="G","F",36-I4)))</f>
      </c>
      <c r="M4" s="1"/>
      <c r="N4" s="1"/>
      <c r="P4" s="38" t="s">
        <v>37</v>
      </c>
      <c r="Q4" s="66" t="s">
        <v>28</v>
      </c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64" t="s">
        <v>71</v>
      </c>
      <c r="C5" s="39" t="str">
        <f>$B$7</f>
        <v>RAVEAU</v>
      </c>
      <c r="D5" s="11" t="str">
        <f>$B$8</f>
        <v>exempt</v>
      </c>
      <c r="E5" s="34"/>
      <c r="F5" s="35">
        <f t="shared" si="1"/>
      </c>
      <c r="G5" s="6" t="str">
        <f>$B$2</f>
        <v>CHATILLON B</v>
      </c>
      <c r="H5" s="11" t="str">
        <f>$B$8</f>
        <v>exempt</v>
      </c>
      <c r="I5" s="34"/>
      <c r="J5" s="35">
        <f>IF(I5="","",IF(I5="F","G",IF(I5="G","F",36-I5)))</f>
      </c>
      <c r="M5" s="1"/>
      <c r="N5" s="1"/>
      <c r="P5" s="39" t="s">
        <v>37</v>
      </c>
      <c r="Q5" s="34"/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64" t="s">
        <v>72</v>
      </c>
      <c r="C6" s="74" t="s">
        <v>30</v>
      </c>
      <c r="D6" s="76" t="s">
        <v>83</v>
      </c>
      <c r="E6" s="84">
        <v>42171</v>
      </c>
      <c r="F6" s="85"/>
      <c r="G6" s="74" t="s">
        <v>35</v>
      </c>
      <c r="H6" s="76" t="s">
        <v>81</v>
      </c>
      <c r="I6" s="77">
        <v>42276</v>
      </c>
      <c r="J6" s="78"/>
      <c r="M6" s="1"/>
      <c r="N6" s="1"/>
      <c r="P6" s="2" t="s">
        <v>37</v>
      </c>
      <c r="Q6" s="67"/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65" t="s">
        <v>73</v>
      </c>
      <c r="C7" s="38" t="str">
        <f>$B$4</f>
        <v>FOURS A</v>
      </c>
      <c r="D7" s="2" t="str">
        <f>$B$1</f>
        <v>LA MACHINE B</v>
      </c>
      <c r="E7" s="32"/>
      <c r="F7" s="33">
        <f t="shared" si="1"/>
      </c>
      <c r="G7" s="5" t="str">
        <f>$B$6</f>
        <v>LUZY B</v>
      </c>
      <c r="H7" s="2" t="str">
        <f>$B$7</f>
        <v>RAVEAU</v>
      </c>
      <c r="I7" s="32"/>
      <c r="J7" s="33">
        <f>IF(I7="","",IF(I7="F","G",IF(I7="G","F",36-I7)))</f>
      </c>
      <c r="M7" s="1"/>
      <c r="N7" s="1"/>
      <c r="P7" s="2" t="s">
        <v>37</v>
      </c>
      <c r="Q7" s="67"/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64" t="s">
        <v>59</v>
      </c>
      <c r="C8" s="38" t="str">
        <f>$B$6</f>
        <v>LUZY B</v>
      </c>
      <c r="D8" s="2" t="str">
        <f>$B$3</f>
        <v>CORBIGNY</v>
      </c>
      <c r="E8" s="32"/>
      <c r="F8" s="33">
        <f>IF(E8="","",IF(E8="F","G",IF(E8="G","F",36-E8)))</f>
      </c>
      <c r="G8" s="5" t="str">
        <f>$B$4</f>
        <v>FOURS A</v>
      </c>
      <c r="H8" s="2" t="str">
        <f>$B$2</f>
        <v>CHATILLON B</v>
      </c>
      <c r="I8" s="32"/>
      <c r="J8" s="33">
        <f>IF(I8="","",IF(I8="F","G",IF(I8="G","F",36-I8)))</f>
      </c>
      <c r="M8" s="1"/>
      <c r="N8" s="1"/>
      <c r="P8" s="2" t="s">
        <v>37</v>
      </c>
      <c r="Q8" s="33" t="s">
        <v>28</v>
      </c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$B$2</f>
        <v>CHATILLON B</v>
      </c>
      <c r="D9" s="2" t="str">
        <f>$B$7</f>
        <v>RAVEAU</v>
      </c>
      <c r="E9" s="32"/>
      <c r="F9" s="33">
        <f t="shared" si="1"/>
      </c>
      <c r="G9" s="5" t="str">
        <f>$B$5</f>
        <v>CHAMPVERT B</v>
      </c>
      <c r="H9" s="2" t="str">
        <f>$B$1</f>
        <v>LA MACHINE B</v>
      </c>
      <c r="I9" s="32"/>
      <c r="J9" s="33">
        <f>IF(I9="","",IF(I9="F","G",IF(I9="G","F",36-I9)))</f>
      </c>
      <c r="M9" s="1"/>
      <c r="N9" s="1"/>
      <c r="P9" s="11" t="s">
        <v>44</v>
      </c>
      <c r="Q9" s="35" t="s">
        <v>28</v>
      </c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$B$5</f>
        <v>CHAMPVERT B</v>
      </c>
      <c r="D10" s="11" t="str">
        <f>$B$8</f>
        <v>exempt</v>
      </c>
      <c r="E10" s="34"/>
      <c r="F10" s="35">
        <f t="shared" si="1"/>
      </c>
      <c r="G10" s="6" t="str">
        <f>$B$3</f>
        <v>CORBIGNY</v>
      </c>
      <c r="H10" s="11" t="str">
        <f>$B$8</f>
        <v>exempt</v>
      </c>
      <c r="I10" s="34"/>
      <c r="J10" s="35">
        <f>IF(I10="","",IF(I10="F","G",IF(I10="G","F",36-I10)))</f>
      </c>
      <c r="K10" s="63"/>
      <c r="M10" s="1"/>
      <c r="N10" s="1"/>
      <c r="P10" s="38" t="s">
        <v>44</v>
      </c>
      <c r="Q10" s="66" t="s">
        <v>28</v>
      </c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74" t="s">
        <v>31</v>
      </c>
      <c r="D11" s="76" t="s">
        <v>84</v>
      </c>
      <c r="E11" s="84">
        <v>42185</v>
      </c>
      <c r="F11" s="85"/>
      <c r="M11" s="1"/>
      <c r="N11" s="1"/>
      <c r="P11" s="38" t="s">
        <v>44</v>
      </c>
      <c r="Q11" s="66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$B$4</f>
        <v>FOURS A</v>
      </c>
      <c r="D12" s="2" t="str">
        <f>$B$5</f>
        <v>CHAMPVERT B</v>
      </c>
      <c r="E12" s="32"/>
      <c r="F12" s="33">
        <f t="shared" si="1"/>
      </c>
      <c r="K12" s="41"/>
      <c r="L12" s="21"/>
      <c r="M12" s="42"/>
      <c r="N12" s="42"/>
      <c r="P12" s="5" t="s">
        <v>44</v>
      </c>
      <c r="Q12" s="66" t="s">
        <v>28</v>
      </c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CHATILLON B</v>
      </c>
      <c r="D13" s="2" t="str">
        <f>$B$3</f>
        <v>CORBIGNY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 t="s">
        <v>44</v>
      </c>
      <c r="Q13" s="69" t="s">
        <v>28</v>
      </c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$B$7</f>
        <v>RAVEAU</v>
      </c>
      <c r="D14" s="2" t="str">
        <f>$B$1</f>
        <v>LA MACHINE B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 t="s">
        <v>44</v>
      </c>
      <c r="Q14" s="33" t="s">
        <v>28</v>
      </c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LUZY B</v>
      </c>
      <c r="D15" s="11" t="str">
        <f>$B$8</f>
        <v>exempt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44</v>
      </c>
      <c r="Q15" s="33" t="s">
        <v>28</v>
      </c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74" t="s">
        <v>32</v>
      </c>
      <c r="D16" s="76" t="s">
        <v>85</v>
      </c>
      <c r="E16" s="77">
        <v>42241</v>
      </c>
      <c r="F16" s="77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38</v>
      </c>
      <c r="Q16" s="33" t="s">
        <v>28</v>
      </c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$B$5</f>
        <v>CHAMPVERT B</v>
      </c>
      <c r="D17" s="2" t="str">
        <f>$B$2</f>
        <v>CHATILLON B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38</v>
      </c>
      <c r="Q17" s="70"/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$B$6</f>
        <v>LUZY B</v>
      </c>
      <c r="D18" s="2" t="str">
        <f>$B$4</f>
        <v>FOURS A</v>
      </c>
      <c r="E18" s="32"/>
      <c r="F18" s="36">
        <f>IF(E18="","",IF(E18="F","G",IF(E18="G","F",36-E18)))</f>
      </c>
      <c r="G18" s="13">
        <v>4</v>
      </c>
      <c r="H18" s="2"/>
      <c r="I18" s="27"/>
      <c r="J18" s="72"/>
      <c r="K18" s="41"/>
      <c r="L18" s="21"/>
      <c r="M18" s="42"/>
      <c r="N18" s="42"/>
      <c r="P18" s="5" t="s">
        <v>38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5" t="str">
        <f>$B$3</f>
        <v>CORBIGNY</v>
      </c>
      <c r="D19" s="2" t="str">
        <f>$B$7</f>
        <v>RAVEAU</v>
      </c>
      <c r="E19" s="32"/>
      <c r="F19" s="36">
        <f>IF(E19="","",IF(E19="F","G",IF(E19="G","F",36-E19)))</f>
      </c>
      <c r="G19" s="13">
        <v>5</v>
      </c>
      <c r="H19" s="2"/>
      <c r="I19" s="27"/>
      <c r="J19" s="72"/>
      <c r="K19" s="22"/>
      <c r="L19" s="21"/>
      <c r="M19" s="42"/>
      <c r="N19" s="42"/>
      <c r="P19" s="5" t="s">
        <v>38</v>
      </c>
      <c r="Q19" s="66" t="s">
        <v>28</v>
      </c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$B$1</f>
        <v>LA MACHINE B</v>
      </c>
      <c r="D20" s="11" t="str">
        <f>$B$8</f>
        <v>exempt</v>
      </c>
      <c r="E20" s="34"/>
      <c r="F20" s="37">
        <f>IF(E20="","",IF(E20="F","G",IF(E20="G","F",36-E20)))</f>
      </c>
      <c r="G20" s="13">
        <v>6</v>
      </c>
      <c r="H20" s="2"/>
      <c r="I20" s="27"/>
      <c r="J20" s="72"/>
      <c r="K20" s="22"/>
      <c r="L20" s="21"/>
      <c r="M20" s="42"/>
      <c r="N20" s="42"/>
      <c r="P20" s="5" t="s">
        <v>38</v>
      </c>
      <c r="Q20" s="32"/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74" t="s">
        <v>33</v>
      </c>
      <c r="D21" s="76" t="s">
        <v>86</v>
      </c>
      <c r="E21" s="77">
        <v>42248</v>
      </c>
      <c r="F21" s="77"/>
      <c r="G21" s="13">
        <v>7</v>
      </c>
      <c r="H21" s="2"/>
      <c r="I21" s="27"/>
      <c r="J21" s="72"/>
      <c r="K21" s="22"/>
      <c r="L21" s="21"/>
      <c r="M21" s="41"/>
      <c r="N21" s="41"/>
      <c r="P21" s="6" t="s">
        <v>38</v>
      </c>
      <c r="Q21" s="34"/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LA MACHINE B</v>
      </c>
      <c r="D22" s="2" t="str">
        <f>$B$3</f>
        <v>CORBIGNY</v>
      </c>
      <c r="E22" s="32"/>
      <c r="F22" s="36">
        <f>IF(E22="","",IF(E22="F","G",IF(E22="G","F",36-E22)))</f>
      </c>
      <c r="G22" s="14">
        <v>8</v>
      </c>
      <c r="H22" s="11"/>
      <c r="I22" s="71"/>
      <c r="J22" s="73"/>
      <c r="K22" s="7"/>
      <c r="L22" s="43"/>
      <c r="M22" s="41"/>
      <c r="N22" s="41"/>
      <c r="P22" s="2" t="s">
        <v>38</v>
      </c>
      <c r="Q22" s="33" t="s">
        <v>28</v>
      </c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CHATILLON B</v>
      </c>
      <c r="D23" s="2" t="str">
        <f>$B$6</f>
        <v>LUZY B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39</v>
      </c>
      <c r="Q23" s="68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$B$7</f>
        <v>RAVEAU</v>
      </c>
      <c r="D24" s="2" t="str">
        <f>$B$5</f>
        <v>CHAMPVERT B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39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FOURS A</v>
      </c>
      <c r="D25" s="11" t="str">
        <f>$B$8</f>
        <v>exempt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39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39</v>
      </c>
      <c r="Q26" s="32"/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39</v>
      </c>
      <c r="Q27" s="66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5" t="s">
        <v>39</v>
      </c>
      <c r="Q28" s="32"/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39</v>
      </c>
      <c r="Q29" s="34"/>
      <c r="R29" s="26">
        <f t="shared" si="0"/>
      </c>
      <c r="S29" s="27"/>
      <c r="T29" s="27"/>
      <c r="U29" s="51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40</v>
      </c>
      <c r="Q30" s="36" t="s">
        <v>28</v>
      </c>
      <c r="R30" s="26">
        <f t="shared" si="0"/>
      </c>
      <c r="S30" s="27"/>
      <c r="T30" s="27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40</v>
      </c>
      <c r="Q31" s="68"/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40</v>
      </c>
      <c r="Q32" s="68"/>
      <c r="R32" s="52">
        <f t="shared" si="0"/>
      </c>
      <c r="S32" s="29">
        <f>SUM(R27:R32)</f>
        <v>0</v>
      </c>
      <c r="T32" s="29">
        <f>SUM(V27:V32)</f>
        <v>0</v>
      </c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40</v>
      </c>
      <c r="Q33" s="37" t="s">
        <v>28</v>
      </c>
      <c r="R33" s="50">
        <f t="shared" si="0"/>
      </c>
      <c r="S33" s="48"/>
      <c r="T33" s="48"/>
      <c r="U33" s="51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40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40</v>
      </c>
      <c r="Q35" s="66" t="s">
        <v>28</v>
      </c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40</v>
      </c>
      <c r="Q36" s="32"/>
      <c r="R36" s="26">
        <f t="shared" si="0"/>
      </c>
      <c r="S36" s="27"/>
      <c r="T36" s="27"/>
      <c r="U36" s="51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41</v>
      </c>
      <c r="Q37" s="34"/>
      <c r="R37" s="26">
        <f t="shared" si="0"/>
      </c>
      <c r="S37" s="27"/>
      <c r="T37" s="27"/>
      <c r="U37" s="51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41</v>
      </c>
      <c r="Q38" s="68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41</v>
      </c>
      <c r="Q39" s="33" t="s">
        <v>28</v>
      </c>
      <c r="R39" s="52">
        <f t="shared" si="0"/>
      </c>
      <c r="S39" s="29">
        <f>SUM(R33:R39)</f>
        <v>0</v>
      </c>
      <c r="T39" s="29">
        <f>SUM(V33:V39)</f>
        <v>0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41</v>
      </c>
      <c r="Q40" s="67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41</v>
      </c>
      <c r="Q41" s="35" t="s">
        <v>28</v>
      </c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41</v>
      </c>
      <c r="Q42" s="66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41</v>
      </c>
      <c r="Q43" s="32"/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42</v>
      </c>
      <c r="Q44" s="66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42</v>
      </c>
      <c r="Q45" s="34"/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42</v>
      </c>
      <c r="Q46" s="67"/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42</v>
      </c>
      <c r="Q47" s="67"/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42</v>
      </c>
      <c r="Q48" s="33" t="s">
        <v>28</v>
      </c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42</v>
      </c>
      <c r="Q49" s="35" t="s">
        <v>28</v>
      </c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42</v>
      </c>
      <c r="Q50" s="32"/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43</v>
      </c>
      <c r="Q51" s="32"/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43</v>
      </c>
      <c r="Q52" s="66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43</v>
      </c>
      <c r="Q53" s="34"/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43</v>
      </c>
      <c r="Q54" s="33" t="s">
        <v>28</v>
      </c>
      <c r="R54" s="41"/>
      <c r="S54" s="41"/>
      <c r="T54" s="41"/>
      <c r="U54" s="41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43</v>
      </c>
      <c r="Q55" s="67"/>
    </row>
    <row r="56" spans="7:17" ht="15">
      <c r="G56" s="25"/>
      <c r="H56" s="25"/>
      <c r="I56" s="16"/>
      <c r="J56" s="16"/>
      <c r="P56" s="2" t="s">
        <v>43</v>
      </c>
      <c r="Q56" s="67"/>
    </row>
    <row r="57" spans="7:17" ht="15.75" thickBot="1">
      <c r="G57" s="25"/>
      <c r="H57" s="25"/>
      <c r="I57" s="16"/>
      <c r="J57" s="16"/>
      <c r="P57" s="11" t="s">
        <v>43</v>
      </c>
      <c r="Q57" s="35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LA MACHINE B</v>
      </c>
      <c r="D302" s="2" t="str">
        <f>$B$2</f>
        <v>CHATILLON B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CORBIGNY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LA MACHINE B</v>
      </c>
      <c r="D315" s="2" t="str">
        <f>$B$2</f>
        <v>CHATILLON B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CORBIGNY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E21:F21"/>
    <mergeCell ref="I1:J1"/>
    <mergeCell ref="E6:F6"/>
    <mergeCell ref="I6:J6"/>
    <mergeCell ref="E11:F11"/>
    <mergeCell ref="G13:J13"/>
    <mergeCell ref="G14:H14"/>
    <mergeCell ref="E16:F16"/>
    <mergeCell ref="E1:F1"/>
  </mergeCells>
  <conditionalFormatting sqref="G13:G22 L25:N26 G27:J34 L12:L21 M12:N20 C12:F15 C22:F25 H2:J5 H7:J10 K19:K26 C2:F5 C17:F20 G2:G10 O1:O50 P1:U53 H15:H21 I14:J21 C7:F10">
    <cfRule type="cellIs" priority="9" dxfId="0" operator="equal" stopIfTrue="1">
      <formula>"Exempt"</formula>
    </cfRule>
  </conditionalFormatting>
  <conditionalFormatting sqref="P54:Q57">
    <cfRule type="cellIs" priority="8" dxfId="0" operator="equal" stopIfTrue="1">
      <formula>"Exempt"</formula>
    </cfRule>
  </conditionalFormatting>
  <conditionalFormatting sqref="H22">
    <cfRule type="cellIs" priority="7" dxfId="0" operator="equal" stopIfTrue="1">
      <formula>"Exempt"</formula>
    </cfRule>
  </conditionalFormatting>
  <conditionalFormatting sqref="C1">
    <cfRule type="cellIs" priority="6" dxfId="0" operator="equal" stopIfTrue="1">
      <formula>"Exempt"</formula>
    </cfRule>
  </conditionalFormatting>
  <conditionalFormatting sqref="C6">
    <cfRule type="cellIs" priority="5" dxfId="0" operator="equal" stopIfTrue="1">
      <formula>"Exempt"</formula>
    </cfRule>
  </conditionalFormatting>
  <conditionalFormatting sqref="C11">
    <cfRule type="cellIs" priority="4" dxfId="0" operator="equal" stopIfTrue="1">
      <formula>"Exempt"</formula>
    </cfRule>
  </conditionalFormatting>
  <conditionalFormatting sqref="C16">
    <cfRule type="cellIs" priority="3" dxfId="0" operator="equal" stopIfTrue="1">
      <formula>"Exempt"</formula>
    </cfRule>
  </conditionalFormatting>
  <conditionalFormatting sqref="C21">
    <cfRule type="cellIs" priority="2" dxfId="0" operator="equal" stopIfTrue="1">
      <formula>"Exempt"</formula>
    </cfRule>
  </conditionalFormatting>
  <conditionalFormatting sqref="G1">
    <cfRule type="cellIs" priority="1" dxfId="0" operator="equal" stopIfTrue="1">
      <formula>"Exempt"</formula>
    </cfRule>
  </conditionalFormatting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Utilisateur</cp:lastModifiedBy>
  <cp:lastPrinted>2015-05-19T07:36:31Z</cp:lastPrinted>
  <dcterms:created xsi:type="dcterms:W3CDTF">2006-10-25T14:55:56Z</dcterms:created>
  <dcterms:modified xsi:type="dcterms:W3CDTF">2015-05-19T07:38:00Z</dcterms:modified>
  <cp:category/>
  <cp:version/>
  <cp:contentType/>
  <cp:contentStatus/>
</cp:coreProperties>
</file>